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6" activeTab="11"/>
  </bookViews>
  <sheets>
    <sheet name="一般公共预算收支表（全辖）" sheetId="1" r:id="rId1"/>
    <sheet name="一般公共预算收支表（本级）" sheetId="2" r:id="rId2"/>
    <sheet name="转移性收支决算表（全辖）" sheetId="3" r:id="rId3"/>
    <sheet name="一般公共预算支出项级明细（本级）" sheetId="4" r:id="rId4"/>
    <sheet name="一般公共预算财政拨款基本支出明细表（本级）" sheetId="5" r:id="rId5"/>
    <sheet name="“三公”经费及会议费支出情况表（本级）" sheetId="6" r:id="rId6"/>
    <sheet name="政府性基金收支及结余情况表（全辖）" sheetId="7" r:id="rId7"/>
    <sheet name="一般公共预算支出经济分类表（本级）" sheetId="8" r:id="rId8"/>
    <sheet name="全辖国有资本经营收支" sheetId="9" r:id="rId9"/>
    <sheet name="本级国有资本经营收支表" sheetId="10" r:id="rId10"/>
    <sheet name="全辖社保基金收支表" sheetId="11" r:id="rId11"/>
    <sheet name="本级社保基金收支表" sheetId="12" r:id="rId12"/>
    <sheet name="Sheet3" sheetId="13" r:id="rId13"/>
  </sheets>
  <externalReferences>
    <externalReference r:id="rId14"/>
    <externalReference r:id="rId15"/>
    <externalReference r:id="rId16"/>
  </externalReferences>
  <calcPr calcId="144525"/>
</workbook>
</file>

<file path=xl/sharedStrings.xml><?xml version="1.0" encoding="utf-8"?>
<sst xmlns="http://schemas.openxmlformats.org/spreadsheetml/2006/main" count="2668">
  <si>
    <t>2015年度杨凌示范区一般公共预算收支总表</t>
  </si>
  <si>
    <t>单位：万元</t>
  </si>
  <si>
    <t>预算科目</t>
  </si>
  <si>
    <t>决算数</t>
  </si>
  <si>
    <t>一、税收收入</t>
  </si>
  <si>
    <t>一、一般公共服务支出</t>
  </si>
  <si>
    <t>　　增值税</t>
  </si>
  <si>
    <t>二、外交支出</t>
  </si>
  <si>
    <t xml:space="preserve">      其中:改征增值税</t>
  </si>
  <si>
    <t>三、国防支出</t>
  </si>
  <si>
    <t xml:space="preserve">    营业税</t>
  </si>
  <si>
    <t>四、公共安全支出</t>
  </si>
  <si>
    <t xml:space="preserve">    企业所得税</t>
  </si>
  <si>
    <t>五、教育支出</t>
  </si>
  <si>
    <t xml:space="preserve">    企业所得税退税</t>
  </si>
  <si>
    <t>六、科学技术支出</t>
  </si>
  <si>
    <t xml:space="preserve">    个人所得税</t>
  </si>
  <si>
    <t>七、文化体育与传媒支出</t>
  </si>
  <si>
    <t xml:space="preserve">    资源税</t>
  </si>
  <si>
    <t>八、社会保障和就业支出</t>
  </si>
  <si>
    <t xml:space="preserve">    城市维护建设税</t>
  </si>
  <si>
    <t>九、医疗卫生与计划生育支出</t>
  </si>
  <si>
    <t xml:space="preserve">    房产税</t>
  </si>
  <si>
    <t>十、节能环保支出</t>
  </si>
  <si>
    <t xml:space="preserve">    印花税</t>
  </si>
  <si>
    <t>十一、城乡社区支出</t>
  </si>
  <si>
    <t xml:space="preserve">    城镇土地使用税</t>
  </si>
  <si>
    <t>十二、农林水支出</t>
  </si>
  <si>
    <t xml:space="preserve">    土地增值税</t>
  </si>
  <si>
    <t>十三、交通运输支出</t>
  </si>
  <si>
    <t xml:space="preserve">    车船税</t>
  </si>
  <si>
    <t>十四、资源勘探信息等支出</t>
  </si>
  <si>
    <t xml:space="preserve">    耕地占用税</t>
  </si>
  <si>
    <t>十五、商业服务业等支出</t>
  </si>
  <si>
    <t xml:space="preserve">    契税</t>
  </si>
  <si>
    <t>十六、金融支出</t>
  </si>
  <si>
    <t xml:space="preserve">    烟叶税</t>
  </si>
  <si>
    <t>十七、援助其他地区支出</t>
  </si>
  <si>
    <t xml:space="preserve">    其他税收收入</t>
  </si>
  <si>
    <t>十八、国土海洋气象等支出</t>
  </si>
  <si>
    <t>二、非税收入</t>
  </si>
  <si>
    <t>十九、住房保障支出</t>
  </si>
  <si>
    <t xml:space="preserve">    专项收入</t>
  </si>
  <si>
    <t>二十、粮油物资储备支出</t>
  </si>
  <si>
    <t xml:space="preserve">    行政事业性收费收入</t>
  </si>
  <si>
    <t>二十一、其他支出</t>
  </si>
  <si>
    <t xml:space="preserve">    罚没收入</t>
  </si>
  <si>
    <t>二十二、债务付息支出</t>
  </si>
  <si>
    <t xml:space="preserve">    国有资本经营收入</t>
  </si>
  <si>
    <t xml:space="preserve">  其中:地方政府一般债券付息支出</t>
  </si>
  <si>
    <t xml:space="preserve">    国有资源(资产)有偿使用收入</t>
  </si>
  <si>
    <t>二十三、债务发行费用支出</t>
  </si>
  <si>
    <t xml:space="preserve">    其他收入</t>
  </si>
  <si>
    <t>本年收入合计</t>
  </si>
  <si>
    <t>本年支出合计</t>
  </si>
  <si>
    <t>2015年度杨凌示范区本级一般公共预算收支总表</t>
  </si>
  <si>
    <t>2015年度杨凌示范区一般公共预算转移性收支决算录入表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</si>
  <si>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</si>
  <si>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</si>
  <si>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</si>
  <si>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</si>
  <si>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</si>
  <si>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</si>
  <si>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</si>
  <si>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</si>
  <si>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</si>
  <si>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</si>
  <si>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</si>
  <si>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</si>
  <si>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</si>
  <si>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</si>
  <si>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</si>
  <si>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</si>
  <si>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</si>
  <si>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</si>
  <si>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</si>
  <si>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</si>
  <si>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</si>
  <si>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革命老区及民族和边境地区转移支付收入</t>
  </si>
  <si>
    <t xml:space="preserve">    革命老区及民族和边境地区转移支付支出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</si>
  <si>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</si>
  <si>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</si>
  <si>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</si>
  <si>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</si>
  <si>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</si>
  <si>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</si>
  <si>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</si>
  <si>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</si>
  <si>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</si>
  <si>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</si>
  <si>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</si>
  <si>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</si>
  <si>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</si>
  <si>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</si>
  <si>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</si>
  <si>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</si>
  <si>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</si>
  <si>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</si>
  <si>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</si>
  <si>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</si>
  <si>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</si>
  <si>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</si>
  <si>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</si>
  <si>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</si>
  <si>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</si>
  <si>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</si>
  <si>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</si>
  <si>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</si>
  <si>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</si>
  <si>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</si>
  <si>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</si>
  <si>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</si>
  <si>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>省补助计划单列市收入</t>
  </si>
  <si>
    <t>计划单列市上解省支出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</si>
  <si>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</si>
  <si>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</si>
  <si>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</si>
  <si>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</si>
  <si>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</si>
  <si>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</si>
  <si>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</si>
  <si>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</si>
  <si>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</si>
  <si>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</si>
  <si>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计划单列市上解省收入</t>
  </si>
  <si>
    <t>省补助计划单列市支出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</si>
  <si>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</si>
  <si>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</si>
  <si>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</si>
  <si>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</si>
  <si>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</si>
  <si>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</si>
  <si>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</si>
  <si>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</si>
  <si>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债务收入</t>
  </si>
  <si>
    <t>债务还本支出</t>
  </si>
  <si>
    <t xml:space="preserve">  地方政府债务收入</t>
  </si>
  <si>
    <t xml:space="preserve">  地方政府债务还本支出</t>
  </si>
  <si>
    <t xml:space="preserve">    一般债务收入</t>
  </si>
  <si>
    <t xml:space="preserve">    一般债务还本支出</t>
  </si>
  <si>
    <t xml:space="preserve">      地方政府一般债券收入</t>
  </si>
  <si>
    <t xml:space="preserve">      地方政府一般债券还本支出</t>
  </si>
  <si>
    <t xml:space="preserve">      地方政府向外国政府借款收入</t>
  </si>
  <si>
    <t xml:space="preserve">      地方政府向外国政府借款还本支出</t>
  </si>
  <si>
    <t xml:space="preserve">      地方政府向国际组织借款收入</t>
  </si>
  <si>
    <t xml:space="preserve">      地方政府向国际组织借款还本支出</t>
  </si>
  <si>
    <t xml:space="preserve">      地方政府其他一般债务收入</t>
  </si>
  <si>
    <t xml:space="preserve">      地方政府其他一般债务还本支出</t>
  </si>
  <si>
    <t>债务转贷收入</t>
  </si>
  <si>
    <t>债务转贷支出</t>
  </si>
  <si>
    <t xml:space="preserve">  地方政府一般债务转贷收入</t>
  </si>
  <si>
    <t xml:space="preserve">  地方政府一般债务转贷支出</t>
  </si>
  <si>
    <t xml:space="preserve">    地方政府一般债券转贷收入</t>
  </si>
  <si>
    <t xml:space="preserve">    地方政府一般债券转贷支出</t>
  </si>
  <si>
    <t xml:space="preserve">    地方政府向外国政府借款转贷收入</t>
  </si>
  <si>
    <t xml:space="preserve">    地方政府向外国政府借款转贷支出</t>
  </si>
  <si>
    <t xml:space="preserve">    地方政府向国际组织借款转贷收入</t>
  </si>
  <si>
    <t xml:space="preserve">    地方政府向国际组织借款转贷支出</t>
  </si>
  <si>
    <t xml:space="preserve">    地方政府其他一般债务转贷收入</t>
  </si>
  <si>
    <t xml:space="preserve">    地方政府其他一般债务转贷支出</t>
  </si>
  <si>
    <t>国债转贷收入</t>
  </si>
  <si>
    <t>增设预算周转金</t>
  </si>
  <si>
    <t>国债转贷资金上年结余</t>
  </si>
  <si>
    <t>拨付国债转贷资金数</t>
  </si>
  <si>
    <t>国债转贷转补助</t>
  </si>
  <si>
    <t>国债转贷资金结余</t>
  </si>
  <si>
    <t>上年结余</t>
  </si>
  <si>
    <t>调入预算稳定调节基金</t>
  </si>
  <si>
    <t>安排预算稳定调节基金</t>
  </si>
  <si>
    <t xml:space="preserve">调入资金   </t>
  </si>
  <si>
    <t>调出资金</t>
  </si>
  <si>
    <t xml:space="preserve">  1.政府性基金调入</t>
  </si>
  <si>
    <t>年终结余</t>
  </si>
  <si>
    <t xml:space="preserve">  2.国有资本经营调入</t>
  </si>
  <si>
    <t>减:结转下年的支出</t>
  </si>
  <si>
    <t xml:space="preserve">  3.其他调入</t>
  </si>
  <si>
    <t>净结余</t>
  </si>
  <si>
    <t>收  入  总  计</t>
  </si>
  <si>
    <t>支  出  总  计</t>
  </si>
  <si>
    <t>2015年度杨凌示范区本级一般公共预算支出决算功能分类录入表</t>
  </si>
  <si>
    <t>科目编码</t>
  </si>
  <si>
    <t>科目名称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</si>
  <si>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</si>
  <si>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</si>
  <si>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</si>
  <si>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</si>
  <si>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</si>
  <si>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</si>
  <si>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</si>
  <si>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</si>
  <si>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</si>
  <si>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</si>
  <si>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</si>
  <si>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</si>
  <si>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</si>
  <si>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</si>
  <si>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</si>
  <si>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</si>
  <si>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</si>
  <si>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</si>
  <si>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</si>
  <si>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</si>
  <si>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</si>
  <si>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</si>
  <si>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</si>
  <si>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</si>
  <si>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</si>
  <si>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</si>
  <si>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</si>
  <si>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</si>
  <si>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</si>
  <si>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</si>
  <si>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</si>
  <si>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</si>
  <si>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</si>
  <si>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</si>
  <si>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</si>
  <si>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</si>
  <si>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</si>
  <si>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</si>
  <si>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</si>
  <si>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</si>
  <si>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</si>
  <si>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</si>
  <si>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</si>
  <si>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</si>
  <si>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</si>
  <si>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</si>
  <si>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</si>
  <si>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</si>
  <si>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</si>
  <si>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</si>
  <si>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</si>
  <si>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</si>
  <si>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</si>
  <si>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</si>
  <si>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</si>
  <si>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</si>
  <si>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</si>
  <si>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</si>
  <si>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</si>
  <si>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</si>
  <si>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</si>
  <si>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</si>
  <si>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</si>
  <si>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</si>
  <si>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</si>
  <si>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</si>
  <si>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</si>
  <si>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</si>
  <si>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</si>
  <si>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</si>
  <si>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</si>
  <si>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</si>
  <si>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</si>
  <si>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</si>
  <si>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</si>
  <si>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</si>
  <si>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</si>
  <si>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</si>
  <si>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</si>
  <si>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</si>
  <si>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</si>
  <si>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</si>
  <si>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</si>
  <si>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</si>
  <si>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</si>
  <si>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</si>
  <si>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</si>
  <si>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</si>
  <si>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</si>
  <si>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</si>
  <si>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</si>
  <si>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</si>
  <si>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</si>
  <si>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</si>
  <si>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</si>
  <si>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</si>
  <si>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</si>
  <si>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</si>
  <si>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</si>
  <si>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</si>
  <si>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</si>
  <si>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</si>
  <si>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</si>
  <si>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</si>
  <si>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</si>
  <si>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</si>
  <si>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</si>
  <si>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</si>
  <si>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</si>
  <si>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</si>
  <si>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</si>
  <si>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</si>
  <si>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</si>
  <si>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</si>
  <si>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</si>
  <si>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</si>
  <si>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</si>
  <si>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</si>
  <si>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</si>
  <si>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</si>
  <si>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</si>
  <si>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</si>
  <si>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</si>
  <si>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</si>
  <si>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</si>
  <si>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</si>
  <si>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</si>
  <si>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</si>
  <si>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</si>
  <si>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</si>
  <si>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</si>
  <si>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</si>
  <si>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</si>
  <si>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</si>
  <si>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</si>
  <si>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</si>
  <si>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</si>
  <si>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</si>
  <si>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</si>
  <si>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</si>
  <si>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</si>
  <si>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</si>
  <si>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</si>
  <si>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</si>
  <si>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</si>
  <si>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</si>
  <si>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</si>
  <si>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</si>
  <si>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</si>
  <si>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</si>
  <si>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</si>
  <si>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</si>
  <si>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</si>
  <si>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</si>
  <si>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</si>
  <si>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</si>
  <si>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</si>
  <si>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</si>
  <si>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</si>
  <si>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</si>
  <si>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</si>
  <si>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</si>
  <si>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</si>
  <si>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</si>
  <si>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</si>
  <si>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</si>
  <si>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</si>
  <si>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</si>
  <si>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</si>
  <si>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</si>
  <si>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</si>
  <si>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</si>
  <si>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</si>
  <si>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</si>
  <si>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</si>
  <si>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</si>
  <si>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</si>
  <si>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</si>
  <si>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</si>
  <si>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</si>
  <si>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</si>
  <si>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</si>
  <si>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</si>
  <si>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</si>
  <si>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</si>
  <si>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</si>
  <si>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</si>
  <si>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</si>
  <si>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</si>
  <si>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</si>
  <si>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</si>
  <si>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</si>
  <si>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</si>
  <si>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</si>
  <si>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</si>
  <si>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</si>
  <si>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</si>
  <si>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</si>
  <si>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</si>
  <si>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</si>
  <si>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</si>
  <si>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</si>
  <si>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</si>
  <si>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</si>
  <si>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</si>
  <si>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</si>
  <si>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</si>
  <si>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</si>
  <si>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</si>
  <si>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</si>
  <si>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</si>
  <si>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</si>
  <si>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</si>
  <si>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</si>
  <si>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</si>
  <si>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</si>
  <si>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</si>
  <si>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</si>
  <si>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</si>
  <si>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</si>
  <si>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</si>
  <si>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</si>
  <si>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</si>
  <si>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</si>
  <si>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</si>
  <si>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</si>
  <si>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</si>
  <si>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</si>
  <si>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</si>
  <si>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</si>
  <si>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</si>
  <si>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</si>
  <si>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</si>
  <si>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</si>
  <si>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</si>
  <si>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</si>
  <si>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</si>
  <si>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</si>
  <si>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</si>
  <si>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</si>
  <si>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</si>
  <si>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</si>
  <si>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</si>
  <si>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</si>
  <si>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</si>
  <si>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</si>
  <si>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</si>
  <si>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</si>
  <si>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</si>
  <si>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</si>
  <si>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</si>
  <si>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</si>
  <si>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</si>
  <si>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</si>
  <si>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</si>
  <si>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</si>
  <si>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</si>
  <si>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</si>
  <si>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</si>
  <si>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</si>
  <si>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</si>
  <si>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</si>
  <si>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</si>
  <si>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</si>
  <si>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</si>
  <si>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</si>
  <si>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</si>
  <si>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</si>
  <si>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</si>
  <si>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</si>
  <si>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</si>
  <si>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</si>
  <si>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</si>
  <si>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</si>
  <si>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</si>
  <si>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</si>
  <si>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</si>
  <si>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</si>
  <si>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</si>
  <si>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</si>
  <si>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</si>
  <si>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</si>
  <si>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</si>
  <si>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</si>
  <si>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</si>
  <si>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</si>
  <si>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</si>
  <si>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</si>
  <si>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</si>
  <si>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</si>
  <si>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</si>
  <si>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</si>
  <si>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</si>
  <si>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</si>
  <si>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</si>
  <si>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</si>
  <si>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</si>
  <si>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</si>
  <si>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</si>
  <si>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</si>
  <si>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</si>
  <si>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</si>
  <si>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</si>
  <si>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</si>
  <si>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</si>
  <si>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</si>
  <si>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</si>
  <si>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</si>
  <si>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</si>
  <si>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</si>
  <si>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</si>
  <si>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</si>
  <si>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</si>
  <si>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</si>
  <si>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</si>
  <si>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</si>
  <si>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</si>
  <si>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</si>
  <si>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</si>
  <si>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</si>
  <si>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</si>
  <si>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</si>
  <si>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</si>
  <si>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</si>
  <si>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</si>
  <si>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</si>
  <si>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</si>
  <si>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</si>
  <si>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</si>
  <si>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</si>
  <si>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</si>
  <si>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</si>
  <si>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</si>
  <si>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</si>
  <si>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</si>
  <si>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</si>
  <si>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</si>
  <si>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</si>
  <si>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</si>
  <si>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</si>
  <si>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</si>
  <si>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</si>
  <si>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</si>
  <si>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</si>
  <si>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</si>
  <si>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</si>
  <si>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</si>
  <si>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</si>
  <si>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</si>
  <si>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</si>
  <si>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</si>
  <si>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</si>
  <si>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</si>
  <si>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</si>
  <si>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</si>
  <si>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</si>
  <si>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</si>
  <si>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</si>
  <si>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</si>
  <si>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</si>
  <si>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</si>
  <si>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</si>
  <si>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</si>
  <si>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</si>
  <si>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</si>
  <si>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</si>
  <si>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</si>
  <si>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</si>
  <si>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</si>
  <si>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</si>
  <si>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</si>
  <si>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</si>
  <si>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</si>
  <si>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</si>
  <si>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</si>
  <si>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</si>
  <si>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</si>
  <si>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</si>
  <si>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</si>
  <si>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</si>
  <si>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</si>
  <si>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</si>
  <si>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</si>
  <si>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</si>
  <si>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</si>
  <si>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</si>
  <si>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</si>
  <si>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</si>
  <si>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</si>
  <si>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</si>
  <si>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</si>
  <si>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</si>
  <si>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</si>
  <si>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</si>
  <si>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</si>
  <si>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</si>
  <si>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</si>
  <si>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</si>
  <si>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</si>
  <si>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</si>
  <si>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</si>
  <si>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</si>
  <si>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</si>
  <si>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</si>
  <si>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</si>
  <si>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</si>
  <si>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</si>
  <si>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</si>
  <si>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</si>
  <si>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</si>
  <si>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</si>
  <si>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</si>
  <si>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</si>
  <si>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</si>
  <si>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</si>
  <si>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</si>
  <si>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</si>
  <si>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</si>
  <si>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</si>
  <si>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</si>
  <si>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</si>
  <si>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</si>
  <si>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</si>
  <si>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</si>
  <si>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</si>
  <si>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</si>
  <si>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</si>
  <si>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</si>
  <si>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</si>
  <si>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</si>
  <si>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</si>
  <si>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</si>
  <si>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</si>
  <si>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</si>
  <si>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</si>
  <si>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</si>
  <si>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</si>
  <si>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</si>
  <si>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</si>
  <si>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</si>
  <si>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</si>
  <si>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</si>
  <si>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</si>
  <si>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</si>
  <si>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</si>
  <si>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</si>
  <si>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</si>
  <si>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</si>
  <si>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</si>
  <si>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</si>
  <si>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</si>
  <si>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</si>
  <si>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</si>
  <si>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</si>
  <si>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</si>
  <si>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</si>
  <si>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</si>
  <si>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</si>
  <si>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</si>
  <si>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</si>
  <si>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</si>
  <si>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</si>
  <si>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</si>
  <si>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</si>
  <si>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</si>
  <si>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</si>
  <si>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</si>
  <si>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</si>
  <si>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</si>
  <si>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</si>
  <si>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</si>
  <si>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</si>
  <si>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</si>
  <si>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</si>
  <si>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</si>
  <si>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</si>
  <si>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</si>
  <si>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</si>
  <si>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</si>
  <si>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</si>
  <si>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</si>
  <si>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</si>
  <si>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</si>
  <si>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</si>
  <si>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</si>
  <si>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</si>
  <si>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</si>
  <si>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</si>
  <si>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</si>
  <si>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</si>
  <si>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</si>
  <si>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</si>
  <si>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</si>
  <si>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</si>
  <si>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</si>
  <si>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</si>
  <si>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</si>
  <si>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</si>
  <si>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</si>
  <si>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</si>
  <si>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</si>
  <si>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</si>
  <si>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</si>
  <si>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</si>
  <si>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</si>
  <si>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</si>
  <si>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</si>
  <si>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</si>
  <si>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</si>
  <si>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</si>
  <si>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</si>
  <si>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</si>
  <si>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</si>
  <si>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</si>
  <si>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</si>
  <si>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</si>
  <si>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</si>
  <si>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</si>
  <si>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</si>
  <si>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</si>
  <si>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</si>
  <si>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</si>
  <si>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</si>
  <si>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</si>
  <si>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</si>
  <si>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</si>
  <si>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</si>
  <si>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</si>
  <si>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</si>
  <si>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</si>
  <si>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</si>
  <si>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</si>
  <si>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</si>
  <si>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</si>
  <si>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</si>
  <si>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</si>
  <si>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</si>
  <si>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</si>
  <si>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</si>
  <si>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</si>
  <si>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</si>
  <si>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</si>
  <si>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</si>
  <si>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</si>
  <si>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</si>
  <si>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</si>
  <si>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</si>
  <si>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</si>
  <si>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</si>
  <si>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</si>
  <si>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</si>
  <si>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</si>
  <si>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</si>
  <si>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</si>
  <si>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</si>
  <si>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</si>
  <si>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</si>
  <si>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</si>
  <si>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</si>
  <si>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</si>
  <si>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</si>
  <si>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</si>
  <si>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</si>
  <si>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</si>
  <si>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</si>
  <si>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</si>
  <si>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</si>
  <si>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</si>
  <si>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</si>
  <si>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</si>
  <si>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</si>
  <si>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</si>
  <si>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</si>
  <si>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</si>
  <si>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</si>
  <si>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</si>
  <si>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</si>
  <si>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</si>
  <si>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</si>
  <si>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</si>
  <si>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</si>
  <si>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</si>
  <si>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</si>
  <si>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</si>
  <si>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</si>
  <si>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</si>
  <si>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</si>
  <si>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</si>
  <si>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</si>
  <si>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</si>
  <si>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</si>
  <si>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</si>
  <si>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</si>
  <si>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</si>
  <si>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</si>
  <si>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</si>
  <si>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</si>
  <si>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</si>
  <si>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</si>
  <si>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</si>
  <si>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</si>
  <si>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</si>
  <si>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</si>
  <si>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</si>
  <si>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</si>
  <si>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</si>
  <si>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</si>
  <si>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</si>
  <si>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</si>
  <si>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</si>
  <si>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</si>
  <si>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</si>
  <si>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</si>
  <si>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</si>
  <si>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</si>
  <si>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</si>
  <si>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</si>
  <si>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</si>
  <si>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</si>
  <si>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</si>
  <si>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</si>
  <si>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</si>
  <si>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</si>
  <si>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</si>
  <si>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</si>
  <si>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</si>
  <si>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</si>
  <si>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</si>
  <si>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</si>
  <si>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</si>
  <si>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</si>
  <si>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</si>
  <si>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</si>
  <si>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</si>
  <si>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</si>
  <si>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</si>
  <si>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</si>
  <si>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</si>
  <si>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</si>
  <si>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</si>
  <si>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</si>
  <si>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</si>
  <si>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</si>
  <si>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</si>
  <si>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</si>
  <si>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</si>
  <si>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</si>
  <si>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</si>
  <si>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</si>
  <si>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</si>
  <si>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</si>
  <si>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</si>
  <si>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</si>
  <si>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</si>
  <si>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</si>
  <si>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</si>
  <si>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</si>
  <si>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</si>
  <si>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</si>
  <si>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</si>
  <si>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</si>
  <si>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</si>
  <si>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</si>
  <si>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</si>
  <si>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</si>
  <si>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</si>
  <si>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</si>
  <si>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</si>
  <si>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</si>
  <si>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</si>
  <si>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</si>
  <si>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</si>
  <si>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</si>
  <si>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</si>
  <si>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</si>
  <si>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</si>
  <si>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</si>
  <si>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</si>
  <si>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</si>
  <si>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</si>
  <si>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</si>
  <si>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</si>
  <si>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</si>
  <si>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</si>
  <si>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</si>
  <si>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</si>
  <si>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</si>
  <si>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</si>
  <si>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</si>
  <si>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</si>
  <si>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</si>
  <si>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</si>
  <si>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</si>
  <si>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</si>
  <si>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</si>
  <si>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</si>
  <si>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</si>
  <si>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</si>
  <si>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</si>
  <si>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</si>
  <si>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</si>
  <si>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</si>
  <si>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</si>
  <si>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</si>
  <si>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</si>
  <si>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</si>
  <si>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</si>
  <si>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</si>
  <si>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</si>
  <si>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</si>
  <si>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</si>
  <si>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</si>
  <si>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</si>
  <si>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</si>
  <si>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</si>
  <si>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</si>
  <si>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</si>
  <si>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</si>
  <si>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</si>
  <si>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</si>
  <si>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</si>
  <si>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</si>
  <si>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</si>
  <si>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</si>
  <si>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</si>
  <si>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</si>
  <si>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</si>
  <si>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</si>
  <si>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</si>
  <si>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</si>
  <si>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</si>
  <si>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</si>
  <si>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</si>
  <si>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</si>
  <si>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</si>
  <si>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</si>
  <si>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</si>
  <si>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</si>
  <si>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</si>
  <si>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</si>
  <si>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</si>
  <si>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</si>
  <si>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</si>
  <si>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</si>
  <si>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</si>
  <si>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</si>
  <si>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</si>
  <si>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</si>
  <si>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</si>
  <si>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</si>
  <si>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</si>
  <si>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</si>
  <si>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</si>
  <si>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</si>
  <si>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</si>
  <si>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</si>
  <si>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</si>
  <si>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</si>
  <si>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</si>
  <si>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</si>
  <si>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</si>
  <si>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</si>
  <si>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</si>
  <si>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</si>
  <si>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</si>
  <si>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</si>
  <si>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</si>
  <si>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</si>
  <si>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</si>
  <si>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</si>
  <si>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</si>
  <si>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</si>
  <si>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</si>
  <si>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</si>
  <si>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</si>
  <si>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</si>
  <si>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</si>
  <si>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</si>
  <si>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</si>
  <si>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</si>
  <si>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</si>
  <si>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</si>
  <si>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</si>
  <si>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</si>
  <si>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</si>
  <si>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</si>
  <si>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</si>
  <si>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</si>
  <si>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</si>
  <si>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</si>
  <si>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</si>
  <si>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</si>
  <si>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</si>
  <si>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</si>
  <si>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</si>
  <si>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</si>
  <si>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</si>
  <si>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</si>
  <si>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</si>
  <si>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</si>
  <si>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</si>
  <si>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</si>
  <si>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</si>
  <si>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</si>
  <si>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</si>
  <si>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</si>
  <si>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</si>
  <si>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</si>
  <si>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</si>
  <si>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</si>
  <si>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</si>
  <si>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</si>
  <si>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</si>
  <si>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</si>
  <si>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</si>
  <si>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</si>
  <si>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</si>
  <si>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</si>
  <si>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</si>
  <si>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</si>
  <si>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</si>
  <si>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</si>
  <si>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</si>
  <si>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</si>
  <si>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</si>
  <si>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</si>
  <si>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</si>
  <si>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</si>
  <si>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</si>
  <si>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</si>
  <si>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</si>
  <si>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</si>
  <si>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</si>
  <si>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</si>
  <si>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</si>
  <si>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</si>
  <si>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</si>
  <si>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</si>
  <si>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</si>
  <si>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</si>
  <si>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</si>
  <si>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</si>
  <si>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</si>
  <si>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</si>
  <si>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</si>
  <si>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</si>
  <si>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</si>
  <si>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</si>
  <si>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</si>
  <si>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</si>
  <si>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</si>
  <si>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</si>
  <si>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</si>
  <si>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</si>
  <si>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</si>
  <si>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</si>
  <si>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</si>
  <si>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</si>
  <si>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</si>
  <si>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</si>
  <si>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</si>
  <si>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</si>
  <si>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</si>
  <si>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</si>
  <si>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</si>
  <si>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</si>
  <si>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</si>
  <si>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</si>
  <si>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</si>
  <si>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</si>
  <si>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</si>
  <si>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</si>
  <si>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</si>
  <si>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</si>
  <si>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</si>
  <si>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</si>
  <si>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</si>
  <si>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</si>
  <si>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</si>
  <si>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</si>
  <si>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</si>
  <si>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</si>
  <si>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</si>
  <si>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</si>
  <si>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</si>
  <si>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</si>
  <si>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</si>
  <si>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</si>
  <si>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</si>
  <si>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</si>
  <si>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</si>
  <si>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</si>
  <si>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</si>
  <si>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</si>
  <si>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</si>
  <si>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</si>
  <si>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</si>
  <si>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</si>
  <si>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</si>
  <si>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</si>
  <si>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</si>
  <si>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</si>
  <si>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</si>
  <si>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</si>
  <si>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</si>
  <si>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</si>
  <si>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</si>
  <si>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</si>
  <si>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</si>
  <si>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</si>
  <si>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</si>
  <si>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</si>
  <si>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</si>
  <si>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</si>
  <si>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</si>
  <si>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</si>
  <si>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</si>
  <si>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</si>
  <si>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</si>
  <si>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</si>
  <si>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</si>
  <si>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</si>
  <si>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</si>
  <si>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</si>
  <si>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</si>
  <si>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</si>
  <si>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</si>
  <si>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</si>
  <si>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</si>
  <si>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</si>
  <si>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</si>
  <si>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</si>
  <si>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</si>
  <si>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</si>
  <si>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</si>
  <si>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</si>
  <si>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</si>
  <si>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</si>
  <si>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</si>
  <si>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</si>
  <si>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</si>
  <si>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</si>
  <si>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</si>
  <si>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</si>
  <si>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</si>
  <si>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</si>
  <si>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</si>
  <si>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</si>
  <si>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</si>
  <si>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</si>
  <si>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</si>
  <si>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</si>
  <si>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</si>
  <si>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</si>
  <si>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</si>
  <si>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</si>
  <si>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</si>
  <si>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</si>
  <si>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</si>
  <si>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</si>
  <si>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</si>
  <si>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</si>
  <si>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</si>
  <si>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</si>
  <si>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</si>
  <si>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</si>
  <si>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</si>
  <si>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</si>
  <si>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</si>
  <si>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</si>
  <si>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</si>
  <si>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</si>
  <si>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</si>
  <si>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</si>
  <si>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</si>
  <si>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</si>
  <si>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</si>
  <si>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</si>
  <si>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</si>
  <si>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</si>
  <si>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</si>
  <si>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</si>
  <si>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</si>
  <si>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</si>
  <si>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</si>
  <si>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</si>
  <si>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</si>
  <si>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</si>
  <si>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</si>
  <si>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</si>
  <si>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</si>
  <si>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</si>
  <si>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</si>
  <si>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</si>
  <si>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</si>
  <si>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</si>
  <si>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</si>
  <si>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</si>
  <si>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</si>
  <si>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</si>
  <si>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</si>
  <si>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</si>
  <si>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</si>
  <si>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</si>
  <si>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</si>
  <si>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</si>
  <si>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</si>
  <si>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</si>
  <si>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</si>
  <si>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</si>
  <si>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</si>
  <si>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</si>
  <si>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</si>
  <si>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</si>
  <si>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</si>
  <si>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</si>
  <si>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</si>
  <si>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</si>
  <si>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</si>
  <si>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</si>
  <si>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</si>
  <si>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</si>
  <si>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</si>
  <si>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</si>
  <si>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</si>
  <si>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</si>
  <si>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</si>
  <si>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</si>
  <si>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</si>
  <si>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</si>
  <si>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</si>
  <si>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</si>
  <si>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</si>
  <si>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</si>
  <si>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</si>
  <si>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</si>
  <si>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</si>
  <si>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</si>
  <si>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</si>
  <si>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</si>
  <si>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</si>
  <si>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</si>
  <si>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</si>
  <si>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</si>
  <si>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</si>
  <si>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</si>
  <si>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</si>
  <si>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</si>
  <si>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</si>
  <si>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</si>
  <si>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</si>
  <si>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</si>
  <si>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</si>
  <si>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</si>
  <si>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</si>
  <si>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</si>
  <si>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</si>
  <si>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</si>
  <si>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</si>
  <si>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</si>
  <si>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</si>
  <si>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</si>
  <si>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</si>
  <si>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</si>
  <si>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</si>
  <si>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</si>
  <si>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</si>
  <si>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</si>
  <si>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</si>
  <si>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</si>
  <si>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</si>
  <si>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</si>
  <si>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</si>
  <si>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</si>
  <si>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</si>
  <si>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</si>
  <si>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</si>
  <si>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</si>
  <si>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</si>
  <si>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</si>
  <si>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</si>
  <si>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</si>
  <si>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</si>
  <si>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</si>
  <si>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</si>
  <si>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</si>
  <si>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</si>
  <si>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</si>
  <si>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</si>
  <si>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</si>
  <si>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</si>
  <si>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</si>
  <si>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</si>
  <si>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一般公共预算财政拨款基本支出决算明细表</t>
  </si>
  <si>
    <t>编制单位：陕西省杨凌示范区本级2015年度部门决算汇总</t>
  </si>
  <si>
    <t>2015年度</t>
  </si>
  <si>
    <t>金额单位：元</t>
  </si>
  <si>
    <t>项目</t>
  </si>
  <si>
    <t/>
  </si>
  <si>
    <t>合计</t>
  </si>
  <si>
    <t>工资福利支出</t>
  </si>
  <si>
    <t>商品和服务支出</t>
  </si>
  <si>
    <t>对个人和家庭的补助</t>
  </si>
  <si>
    <t>基本建设支出</t>
  </si>
  <si>
    <t>其他资本性支出</t>
  </si>
  <si>
    <t>对企事业单位的补贴</t>
  </si>
  <si>
    <t>债务利息支出</t>
  </si>
  <si>
    <t>其他支出</t>
  </si>
  <si>
    <t>支出功能分类科目编码</t>
  </si>
  <si>
    <t>小计</t>
  </si>
  <si>
    <t>基本工资</t>
  </si>
  <si>
    <t>津贴补贴</t>
  </si>
  <si>
    <t>奖金</t>
  </si>
  <si>
    <t>社会保障缴费</t>
  </si>
  <si>
    <t>伙食费</t>
  </si>
  <si>
    <t>伙食补助费</t>
  </si>
  <si>
    <t>绩效工资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</si>
  <si>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</si>
  <si>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</si>
  <si>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</si>
  <si>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</si>
  <si>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</si>
  <si>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</si>
  <si>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</si>
  <si>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</si>
  <si>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</si>
  <si>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</si>
  <si>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</si>
  <si>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</si>
  <si>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</si>
  <si>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</si>
  <si>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</si>
  <si>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</si>
  <si>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</si>
  <si>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</si>
  <si>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</si>
  <si>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</si>
  <si>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</si>
  <si>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</si>
  <si>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</si>
  <si>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</si>
  <si>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</si>
  <si>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</si>
  <si>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</si>
  <si>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</si>
  <si>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</si>
  <si>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</si>
  <si>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</si>
  <si>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</si>
  <si>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</si>
  <si>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</si>
  <si>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</si>
  <si>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</si>
  <si>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</si>
  <si>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</si>
  <si>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</si>
  <si>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</si>
  <si>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</si>
  <si>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</si>
  <si>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</si>
  <si>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</si>
  <si>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</si>
  <si>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</si>
  <si>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</si>
  <si>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</si>
  <si>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</si>
  <si>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</si>
  <si>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</si>
  <si>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</si>
  <si>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</si>
  <si>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</si>
  <si>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</si>
  <si>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</si>
  <si>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</si>
  <si>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企业政策性补贴</t>
  </si>
  <si>
    <t>事业单位补贴</t>
  </si>
  <si>
    <t>财政贴息</t>
  </si>
  <si>
    <t>其他对企事业单位的补贴</t>
  </si>
  <si>
    <t>国内债务付息</t>
  </si>
  <si>
    <t>国外债务付息</t>
  </si>
  <si>
    <t>赠与</t>
  </si>
  <si>
    <t>贷款转贷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</si>
  <si>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</si>
  <si>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</si>
  <si>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</si>
  <si>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</si>
  <si>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</si>
  <si>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</si>
  <si>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</si>
  <si>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</si>
  <si>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</si>
  <si>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</si>
  <si>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</si>
  <si>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</si>
  <si>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</si>
  <si>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</si>
  <si>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</si>
  <si>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</si>
  <si>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</si>
  <si>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</si>
  <si>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</si>
  <si>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</si>
  <si>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</si>
  <si>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</si>
  <si>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</si>
  <si>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</si>
  <si>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</si>
  <si>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</si>
  <si>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</si>
  <si>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</si>
  <si>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</si>
  <si>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</si>
  <si>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</si>
  <si>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</si>
  <si>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</si>
  <si>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</si>
  <si>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</si>
  <si>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</si>
  <si>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</si>
  <si>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</si>
  <si>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</si>
  <si>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</si>
  <si>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</si>
  <si>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</si>
  <si>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</si>
  <si>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</si>
  <si>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</si>
  <si>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</si>
  <si>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</si>
  <si>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</si>
  <si>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</si>
  <si>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</si>
  <si>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</si>
  <si>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</si>
  <si>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</si>
  <si>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</si>
  <si>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</si>
  <si>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</si>
  <si>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</si>
  <si>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</si>
  <si>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</si>
  <si>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</si>
  <si>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</si>
  <si>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</si>
  <si>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</si>
  <si>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</si>
  <si>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</si>
  <si>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</si>
  <si>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</si>
  <si>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</si>
  <si>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</si>
  <si>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</si>
  <si>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</si>
  <si>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</si>
  <si>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</si>
  <si>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</si>
  <si>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</si>
  <si>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</si>
  <si>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</si>
  <si>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</si>
  <si>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</si>
  <si>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</si>
  <si>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</si>
  <si>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</si>
  <si>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</si>
  <si>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</si>
  <si>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</si>
  <si>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</si>
  <si>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</si>
  <si>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</si>
  <si>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</si>
  <si>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</si>
  <si>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</si>
  <si>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</si>
  <si>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</si>
  <si>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</si>
  <si>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</si>
  <si>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</si>
  <si>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—</t>
  </si>
  <si>
    <t>201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</si>
  <si>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</si>
  <si>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</si>
  <si>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</si>
  <si>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</si>
  <si>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</si>
  <si>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</si>
  <si>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2010303</t>
  </si>
  <si>
    <t xml:space="preserve">  机关服务</t>
  </si>
  <si>
    <t>2010305</t>
  </si>
  <si>
    <t xml:space="preserve">  专项业务活动</t>
  </si>
  <si>
    <t>2010308</t>
  </si>
  <si>
    <t xml:space="preserve">  信访事务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</si>
  <si>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</si>
  <si>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</si>
  <si>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</si>
  <si>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</si>
  <si>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</si>
  <si>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2010402</t>
  </si>
  <si>
    <t>2010408</t>
  </si>
  <si>
    <t xml:space="preserve">  物价管理</t>
  </si>
  <si>
    <t>2010409</t>
  </si>
  <si>
    <t xml:space="preserve">  应对气候变化管理事务</t>
  </si>
  <si>
    <t>2010450</t>
  </si>
  <si>
    <t xml:space="preserve">  事业运行</t>
  </si>
  <si>
    <t>2010499</t>
  </si>
  <si>
    <t xml:space="preserve">  其他发展与改革事务支出</t>
  </si>
  <si>
    <t>20105</t>
  </si>
  <si>
    <t>统计信息事务</t>
  </si>
  <si>
    <t>2010502</t>
  </si>
  <si>
    <t>20106</t>
  </si>
  <si>
    <t>财政事务</t>
  </si>
  <si>
    <t>2010601</t>
  </si>
  <si>
    <t>2010602</t>
  </si>
  <si>
    <t>2010607</t>
  </si>
  <si>
    <t xml:space="preserve">  信息化建设</t>
  </si>
  <si>
    <t>2010699</t>
  </si>
  <si>
    <t xml:space="preserve">  其他财政事务支出</t>
  </si>
  <si>
    <t>20108</t>
  </si>
  <si>
    <t>审计事务</t>
  </si>
  <si>
    <t>2010802</t>
  </si>
  <si>
    <t>2010804</t>
  </si>
  <si>
    <t xml:space="preserve">  审计业务</t>
  </si>
  <si>
    <t>2010899</t>
  </si>
  <si>
    <t xml:space="preserve">  其他审计事务支出</t>
  </si>
  <si>
    <t>20110</t>
  </si>
  <si>
    <t>人力资源事务</t>
  </si>
  <si>
    <t>2011001</t>
  </si>
  <si>
    <t>2011009</t>
  </si>
  <si>
    <t xml:space="preserve">  公务员考核</t>
  </si>
  <si>
    <t>20111</t>
  </si>
  <si>
    <t>纪检监察事务</t>
  </si>
  <si>
    <t>2011101</t>
  </si>
  <si>
    <t>2011102</t>
  </si>
  <si>
    <t>2011199</t>
  </si>
  <si>
    <t xml:space="preserve">  其他纪检监察事务支出</t>
  </si>
  <si>
    <t>20113</t>
  </si>
  <si>
    <t>商贸事务</t>
  </si>
  <si>
    <t>2011301</t>
  </si>
  <si>
    <t>2011302</t>
  </si>
  <si>
    <t>2011308</t>
  </si>
  <si>
    <t xml:space="preserve">  招商引资</t>
  </si>
  <si>
    <t>2011399</t>
  </si>
  <si>
    <t xml:space="preserve">  其他商贸事务支出</t>
  </si>
  <si>
    <t>20114</t>
  </si>
  <si>
    <t>知识产权事务</t>
  </si>
  <si>
    <t>2011499</t>
  </si>
  <si>
    <t xml:space="preserve">  其他知识产权事务支出</t>
  </si>
  <si>
    <t>20126</t>
  </si>
  <si>
    <t>档案事务</t>
  </si>
  <si>
    <t>2012602</t>
  </si>
  <si>
    <t>2012604</t>
  </si>
  <si>
    <t xml:space="preserve">  档案馆</t>
  </si>
  <si>
    <t>20129</t>
  </si>
  <si>
    <t>群众团体事务</t>
  </si>
  <si>
    <t>2012901</t>
  </si>
  <si>
    <t>2012902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</si>
  <si>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</si>
  <si>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</si>
  <si>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</si>
  <si>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</si>
  <si>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</si>
  <si>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2013102</t>
  </si>
  <si>
    <t>2013199</t>
  </si>
  <si>
    <t xml:space="preserve">  其他党委办公厅（室）及相关机构事务支出</t>
  </si>
  <si>
    <t>20132</t>
  </si>
  <si>
    <t>组织事务</t>
  </si>
  <si>
    <t>2013299</t>
  </si>
  <si>
    <t xml:space="preserve">  其他组织事务支出</t>
  </si>
  <si>
    <t>20133</t>
  </si>
  <si>
    <t>宣传事务</t>
  </si>
  <si>
    <t>2013301</t>
  </si>
  <si>
    <t>2013302</t>
  </si>
  <si>
    <t>2013399</t>
  </si>
  <si>
    <t xml:space="preserve">  其他宣传事务支出</t>
  </si>
  <si>
    <t>20134</t>
  </si>
  <si>
    <t>统战事务</t>
  </si>
  <si>
    <t>2013402</t>
  </si>
  <si>
    <t>20136</t>
  </si>
  <si>
    <t>其他共产党事务支出</t>
  </si>
  <si>
    <t>2013601</t>
  </si>
  <si>
    <t>2013602</t>
  </si>
  <si>
    <t>20199</t>
  </si>
  <si>
    <t>其他一般公共服务支出</t>
  </si>
  <si>
    <t>2019999</t>
  </si>
  <si>
    <t xml:space="preserve">  其他一般公共服务支出</t>
  </si>
  <si>
    <t>204</t>
  </si>
  <si>
    <t>20402</t>
  </si>
  <si>
    <t>公安</t>
  </si>
  <si>
    <t>2040201</t>
  </si>
  <si>
    <t>2040202</t>
  </si>
  <si>
    <t>2040205</t>
  </si>
  <si>
    <t xml:space="preserve">  国内安全保卫</t>
  </si>
  <si>
    <t>2040206</t>
  </si>
  <si>
    <t xml:space="preserve">  刑事侦查</t>
  </si>
  <si>
    <t>2040211</t>
  </si>
  <si>
    <t xml:space="preserve">  禁毒管理</t>
  </si>
  <si>
    <t>2040212</t>
  </si>
  <si>
    <t xml:space="preserve">  道路交通管理</t>
  </si>
  <si>
    <t>2040216</t>
  </si>
  <si>
    <t xml:space="preserve">  网络运行及维护</t>
  </si>
  <si>
    <t>2040217</t>
  </si>
  <si>
    <t xml:space="preserve">  拘押收教场所管理</t>
  </si>
  <si>
    <t>2040299</t>
  </si>
  <si>
    <t xml:space="preserve">  其他公安支出</t>
  </si>
  <si>
    <t>20406</t>
  </si>
  <si>
    <t>司法</t>
  </si>
  <si>
    <t>2040699</t>
  </si>
  <si>
    <t xml:space="preserve">  其他司法支出</t>
  </si>
  <si>
    <t>20499</t>
  </si>
  <si>
    <t>其他公共安全支出</t>
  </si>
  <si>
    <t>2049901</t>
  </si>
  <si>
    <t xml:space="preserve">  其他公共安全支出</t>
  </si>
  <si>
    <t>205</t>
  </si>
  <si>
    <t>20501</t>
  </si>
  <si>
    <t>教育管理事务</t>
  </si>
  <si>
    <t>2050101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</si>
  <si>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</si>
  <si>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</si>
  <si>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</si>
  <si>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</si>
  <si>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</si>
  <si>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</si>
  <si>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2050299</t>
  </si>
  <si>
    <t xml:space="preserve">  其他普通教育支出</t>
  </si>
  <si>
    <t>20503</t>
  </si>
  <si>
    <t>职业教育</t>
  </si>
  <si>
    <t>2050303</t>
  </si>
  <si>
    <t xml:space="preserve">  技校教育</t>
  </si>
  <si>
    <t>2050305</t>
  </si>
  <si>
    <t xml:space="preserve">  高等职业教育</t>
  </si>
  <si>
    <t>2050399</t>
  </si>
  <si>
    <t xml:space="preserve">  其他职业教育支出</t>
  </si>
  <si>
    <t>20508</t>
  </si>
  <si>
    <t>进修及培训</t>
  </si>
  <si>
    <t>2050802</t>
  </si>
  <si>
    <t xml:space="preserve">  干部教育</t>
  </si>
  <si>
    <t>2050899</t>
  </si>
  <si>
    <t xml:space="preserve">  其他进修及培训</t>
  </si>
  <si>
    <t>20509</t>
  </si>
  <si>
    <t>教育费附加安排的支出</t>
  </si>
  <si>
    <t>2050902</t>
  </si>
  <si>
    <t xml:space="preserve">  农村中小学教学设施</t>
  </si>
  <si>
    <t>2050904</t>
  </si>
  <si>
    <t xml:space="preserve">  城市中小学教学设施</t>
  </si>
  <si>
    <t>2050999</t>
  </si>
  <si>
    <t xml:space="preserve">  其他教育费附加安排的支出</t>
  </si>
  <si>
    <t>20599</t>
  </si>
  <si>
    <t>其他教育支出</t>
  </si>
  <si>
    <t>2059999</t>
  </si>
  <si>
    <t xml:space="preserve">  其他教育支出</t>
  </si>
  <si>
    <t>206</t>
  </si>
  <si>
    <t>20601</t>
  </si>
  <si>
    <t>科学技术管理事务</t>
  </si>
  <si>
    <t>2060101</t>
  </si>
  <si>
    <t>2060102</t>
  </si>
  <si>
    <t>2060199</t>
  </si>
  <si>
    <t xml:space="preserve">  其他科学技术管理事务支出</t>
  </si>
  <si>
    <t>20604</t>
  </si>
  <si>
    <t>技术研究与开发</t>
  </si>
  <si>
    <t>2060404</t>
  </si>
  <si>
    <t xml:space="preserve">  科技成果转化与扩散</t>
  </si>
  <si>
    <t>2060499</t>
  </si>
  <si>
    <t xml:space="preserve">  其他技术研究与开发支出</t>
  </si>
  <si>
    <t>20607</t>
  </si>
  <si>
    <t>科学技术普及</t>
  </si>
  <si>
    <t>2060799</t>
  </si>
  <si>
    <t xml:space="preserve">  其他科学技术普及支出</t>
  </si>
  <si>
    <t>20608</t>
  </si>
  <si>
    <t>科技交流与合作</t>
  </si>
  <si>
    <t>2060801</t>
  </si>
  <si>
    <t xml:space="preserve">  国际交流与合作</t>
  </si>
  <si>
    <t>2060899</t>
  </si>
  <si>
    <t xml:space="preserve">  其他科技交流与合作支出</t>
  </si>
  <si>
    <t>20699</t>
  </si>
  <si>
    <t>其他科学技术支出</t>
  </si>
  <si>
    <t>2069901</t>
  </si>
  <si>
    <t xml:space="preserve">  科技奖励</t>
  </si>
  <si>
    <t>2069999</t>
  </si>
  <si>
    <t xml:space="preserve">  其他科学技术支出</t>
  </si>
  <si>
    <t>207</t>
  </si>
  <si>
    <t>20701</t>
  </si>
  <si>
    <t>文化</t>
  </si>
  <si>
    <t>2070109</t>
  </si>
  <si>
    <t xml:space="preserve">  群众文化</t>
  </si>
  <si>
    <t>2070199</t>
  </si>
  <si>
    <t xml:space="preserve">  其他文化支出</t>
  </si>
  <si>
    <t>20703</t>
  </si>
  <si>
    <t>体育</t>
  </si>
  <si>
    <t>2070305</t>
  </si>
  <si>
    <t xml:space="preserve">  体育竞赛</t>
  </si>
  <si>
    <t>2070306</t>
  </si>
  <si>
    <t xml:space="preserve">  体育训练</t>
  </si>
  <si>
    <t>2070399</t>
  </si>
  <si>
    <t xml:space="preserve">  其他体育支出</t>
  </si>
  <si>
    <t>20704</t>
  </si>
  <si>
    <t>广播影视</t>
  </si>
  <si>
    <t>2070405</t>
  </si>
  <si>
    <t xml:space="preserve">  电视</t>
  </si>
  <si>
    <t>20705</t>
  </si>
  <si>
    <t>新闻出版</t>
  </si>
  <si>
    <t>2070505</t>
  </si>
  <si>
    <t xml:space="preserve">  出版发行</t>
  </si>
  <si>
    <t>2070599</t>
  </si>
  <si>
    <t xml:space="preserve">  其他新闻出版支出</t>
  </si>
  <si>
    <t>20799</t>
  </si>
  <si>
    <t>其他文化体育与传媒支出</t>
  </si>
  <si>
    <t>2079999</t>
  </si>
  <si>
    <t xml:space="preserve">  其他文化体育与传媒支出</t>
  </si>
  <si>
    <t>208</t>
  </si>
  <si>
    <t>20801</t>
  </si>
  <si>
    <t>人力资源和社会保障管理事务</t>
  </si>
  <si>
    <t>2080101</t>
  </si>
  <si>
    <t>2080106</t>
  </si>
  <si>
    <t xml:space="preserve">  就业管理事务</t>
  </si>
  <si>
    <t>2080109</t>
  </si>
  <si>
    <t xml:space="preserve">  社会保险经办机构</t>
  </si>
  <si>
    <t>2080199</t>
  </si>
  <si>
    <t xml:space="preserve">  其他人力资源和社会保障管理事务支出</t>
  </si>
  <si>
    <t>20802</t>
  </si>
  <si>
    <t>民政管理事务</t>
  </si>
  <si>
    <t>2080205</t>
  </si>
  <si>
    <t xml:space="preserve">  老龄事务</t>
  </si>
  <si>
    <t>2080207</t>
  </si>
  <si>
    <t xml:space="preserve">  行政区划和地名管理</t>
  </si>
  <si>
    <t>2080208</t>
  </si>
  <si>
    <t xml:space="preserve">  基层政权和社区建设</t>
  </si>
  <si>
    <t>2080299</t>
  </si>
  <si>
    <t xml:space="preserve">  其他民政管理事务支出</t>
  </si>
  <si>
    <t>20805</t>
  </si>
  <si>
    <t>行政事业单位离退休</t>
  </si>
  <si>
    <t>2080502</t>
  </si>
  <si>
    <t xml:space="preserve">  事业单位离退休</t>
  </si>
  <si>
    <t>2080503</t>
  </si>
  <si>
    <t xml:space="preserve">  离退休人员管理机构</t>
  </si>
  <si>
    <t>20807</t>
  </si>
  <si>
    <t>就业补助</t>
  </si>
  <si>
    <t>2080706</t>
  </si>
  <si>
    <t xml:space="preserve">  小额担保贷款贴息</t>
  </si>
  <si>
    <t>20811</t>
  </si>
  <si>
    <t>残疾人事业</t>
  </si>
  <si>
    <t>2081199</t>
  </si>
  <si>
    <t xml:space="preserve">  其他残疾人事业支出</t>
  </si>
  <si>
    <t>20815</t>
  </si>
  <si>
    <t>自然灾害生活救助</t>
  </si>
  <si>
    <t>2081503</t>
  </si>
  <si>
    <t xml:space="preserve">  自然灾害灾后重建补助</t>
  </si>
  <si>
    <t>20899</t>
  </si>
  <si>
    <t>其他社会保障和就业支出</t>
  </si>
  <si>
    <t>2089901</t>
  </si>
  <si>
    <t xml:space="preserve">  其他社会保障和就业支出</t>
  </si>
  <si>
    <t>210</t>
  </si>
  <si>
    <t>21001</t>
  </si>
  <si>
    <t>医疗卫生与计划生育管理事务</t>
  </si>
  <si>
    <t>2100101</t>
  </si>
  <si>
    <t>21002</t>
  </si>
  <si>
    <t>公立医院</t>
  </si>
  <si>
    <t>2100201</t>
  </si>
  <si>
    <t xml:space="preserve">  综合医院</t>
  </si>
  <si>
    <t>21004</t>
  </si>
  <si>
    <t>公共卫生</t>
  </si>
  <si>
    <t>2100409</t>
  </si>
  <si>
    <t xml:space="preserve">  重大公共卫生专项</t>
  </si>
  <si>
    <t>2100499</t>
  </si>
  <si>
    <t xml:space="preserve">  其他公共卫生支出</t>
  </si>
  <si>
    <t>21005</t>
  </si>
  <si>
    <t>医疗保障</t>
  </si>
  <si>
    <t>2100599</t>
  </si>
  <si>
    <t xml:space="preserve">  其他医疗保障支出</t>
  </si>
  <si>
    <t>21006</t>
  </si>
  <si>
    <t>中医药</t>
  </si>
  <si>
    <t>2100601</t>
  </si>
  <si>
    <t xml:space="preserve">  中医（民族医）药专项</t>
  </si>
  <si>
    <t>2100699</t>
  </si>
  <si>
    <t xml:space="preserve">  其他中医药支出</t>
  </si>
  <si>
    <t>21007</t>
  </si>
  <si>
    <t>计划生育事务</t>
  </si>
  <si>
    <t>2100799</t>
  </si>
  <si>
    <t xml:space="preserve">  其他计划生育事务支出</t>
  </si>
  <si>
    <t>21010</t>
  </si>
  <si>
    <t>食品和药品监督管理事务</t>
  </si>
  <si>
    <t>2101001</t>
  </si>
  <si>
    <t>2101016</t>
  </si>
  <si>
    <t xml:space="preserve">  食品安全事务</t>
  </si>
  <si>
    <t>2101099</t>
  </si>
  <si>
    <t xml:space="preserve">  其他食品和药品监督管理事务支出</t>
  </si>
  <si>
    <t>211</t>
  </si>
  <si>
    <t>21101</t>
  </si>
  <si>
    <t>环境保护管理事务</t>
  </si>
  <si>
    <t>2110101</t>
  </si>
  <si>
    <t>2110102</t>
  </si>
  <si>
    <t>2110104</t>
  </si>
  <si>
    <t xml:space="preserve">  环境保护宣传</t>
  </si>
  <si>
    <t>21102</t>
  </si>
  <si>
    <t>环境监测与监察</t>
  </si>
  <si>
    <t>2110203</t>
  </si>
  <si>
    <t xml:space="preserve">  建设项目环评审查与监督</t>
  </si>
  <si>
    <t>2110299</t>
  </si>
  <si>
    <t xml:space="preserve">  其他环境监测与监察支出</t>
  </si>
  <si>
    <t>21103</t>
  </si>
  <si>
    <t>污染防治</t>
  </si>
  <si>
    <t>2110301</t>
  </si>
  <si>
    <t xml:space="preserve">  大气</t>
  </si>
  <si>
    <t>21111</t>
  </si>
  <si>
    <t>污染减排</t>
  </si>
  <si>
    <t>2111102</t>
  </si>
  <si>
    <t xml:space="preserve">  环境执法监察</t>
  </si>
  <si>
    <t>212</t>
  </si>
  <si>
    <t>21201</t>
  </si>
  <si>
    <t>城乡社区管理事务</t>
  </si>
  <si>
    <t>2120101</t>
  </si>
  <si>
    <t>2120103</t>
  </si>
  <si>
    <t>2120104</t>
  </si>
  <si>
    <t xml:space="preserve">  城管执法</t>
  </si>
  <si>
    <t>2120105</t>
  </si>
  <si>
    <t xml:space="preserve">  工程建设标准规范编制与监管</t>
  </si>
  <si>
    <t>2120106</t>
  </si>
  <si>
    <t xml:space="preserve">  工程建设管理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</si>
  <si>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</si>
  <si>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</si>
  <si>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</si>
  <si>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</si>
  <si>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</si>
  <si>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</si>
  <si>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</si>
  <si>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</si>
  <si>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2120303</t>
  </si>
  <si>
    <t xml:space="preserve">  小城镇基础设施建设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</si>
  <si>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</si>
  <si>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</si>
  <si>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</si>
  <si>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</si>
  <si>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</si>
  <si>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</si>
  <si>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</si>
  <si>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</si>
  <si>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</si>
  <si>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</si>
  <si>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21299</t>
  </si>
  <si>
    <t>其他城乡社区支出</t>
  </si>
  <si>
    <t>2129999</t>
  </si>
  <si>
    <t xml:space="preserve">  其他城乡社区支出</t>
  </si>
  <si>
    <t>213</t>
  </si>
  <si>
    <t>21301</t>
  </si>
  <si>
    <t>农业</t>
  </si>
  <si>
    <t>2130101</t>
  </si>
  <si>
    <t>2130104</t>
  </si>
  <si>
    <t>2130108</t>
  </si>
  <si>
    <t xml:space="preserve">  病虫害控制</t>
  </si>
  <si>
    <t>2130112</t>
  </si>
  <si>
    <t xml:space="preserve">  农业行业业务管理</t>
  </si>
  <si>
    <t>2130122</t>
  </si>
  <si>
    <t xml:space="preserve">  农业生产资料与技术补贴</t>
  </si>
  <si>
    <t>2130135</t>
  </si>
  <si>
    <t xml:space="preserve">  农业资源保护修复与利用</t>
  </si>
  <si>
    <t>2130199</t>
  </si>
  <si>
    <t xml:space="preserve">  其他农业支出</t>
  </si>
  <si>
    <t>21302</t>
  </si>
  <si>
    <t>林业</t>
  </si>
  <si>
    <t>2130207</t>
  </si>
  <si>
    <t xml:space="preserve">  森林资源管理</t>
  </si>
  <si>
    <t>2130208</t>
  </si>
  <si>
    <t xml:space="preserve">  森林资源监测</t>
  </si>
  <si>
    <t>21303</t>
  </si>
  <si>
    <t>水利</t>
  </si>
  <si>
    <t>2130301</t>
  </si>
  <si>
    <t>2130302</t>
  </si>
  <si>
    <t>2130314</t>
  </si>
  <si>
    <t xml:space="preserve">  防汛</t>
  </si>
  <si>
    <t>2130399</t>
  </si>
  <si>
    <t xml:space="preserve">  其他水利支出</t>
  </si>
  <si>
    <t>21306</t>
  </si>
  <si>
    <t>农业综合开发</t>
  </si>
  <si>
    <t>2130699</t>
  </si>
  <si>
    <t xml:space="preserve">  其他农业综合开发支出</t>
  </si>
  <si>
    <t>21307</t>
  </si>
  <si>
    <t>农村综合改革</t>
  </si>
  <si>
    <t>2130701</t>
  </si>
  <si>
    <t xml:space="preserve">  对村级一事一议的补助</t>
  </si>
  <si>
    <t>215</t>
  </si>
  <si>
    <t>21505</t>
  </si>
  <si>
    <t>工业和信息产业监管</t>
  </si>
  <si>
    <t>2150510</t>
  </si>
  <si>
    <t xml:space="preserve">  工业和信息产业支持</t>
  </si>
  <si>
    <t>2150511</t>
  </si>
  <si>
    <t xml:space="preserve">  电子专项工程</t>
  </si>
  <si>
    <t>2150599</t>
  </si>
  <si>
    <t xml:space="preserve">  其他工业和信息产业监管支出</t>
  </si>
  <si>
    <t>21506</t>
  </si>
  <si>
    <t>安全生产监管</t>
  </si>
  <si>
    <t>2150601</t>
  </si>
  <si>
    <t>2150602</t>
  </si>
  <si>
    <t>2150605</t>
  </si>
  <si>
    <t xml:space="preserve">  安全监管监察专项</t>
  </si>
  <si>
    <t>2150699</t>
  </si>
  <si>
    <t xml:space="preserve">  其他安全生产监管支出</t>
  </si>
  <si>
    <t>21508</t>
  </si>
  <si>
    <t>支持中小企业发展和管理支出</t>
  </si>
  <si>
    <t>2150899</t>
  </si>
  <si>
    <t xml:space="preserve">  其他支持中小企业发展和管理支出</t>
  </si>
  <si>
    <t>216</t>
  </si>
  <si>
    <t>21602</t>
  </si>
  <si>
    <t>商业流通事务</t>
  </si>
  <si>
    <t>2160299</t>
  </si>
  <si>
    <t xml:space="preserve">  其他商业流通事务支出</t>
  </si>
  <si>
    <t>21605</t>
  </si>
  <si>
    <t>旅游业管理与服务支出</t>
  </si>
  <si>
    <t>2160504</t>
  </si>
  <si>
    <t xml:space="preserve">  旅游宣传</t>
  </si>
  <si>
    <t>2160505</t>
  </si>
  <si>
    <t xml:space="preserve">  旅游行业业务管理</t>
  </si>
  <si>
    <t>2160599</t>
  </si>
  <si>
    <t xml:space="preserve">  其他旅游业管理与服务支出</t>
  </si>
  <si>
    <t>21699</t>
  </si>
  <si>
    <t>其他商业服务业等支出</t>
  </si>
  <si>
    <t>2169999</t>
  </si>
  <si>
    <t xml:space="preserve">  其他商业服务业等支出</t>
  </si>
  <si>
    <t>217</t>
  </si>
  <si>
    <t>21701</t>
  </si>
  <si>
    <t>金融部门行政支出</t>
  </si>
  <si>
    <t>2170150</t>
  </si>
  <si>
    <t>21703</t>
  </si>
  <si>
    <t>金融发展支出</t>
  </si>
  <si>
    <t>2170399</t>
  </si>
  <si>
    <t xml:space="preserve">  其他金融发展支出</t>
  </si>
  <si>
    <t>220</t>
  </si>
  <si>
    <t>22001</t>
  </si>
  <si>
    <t>国土资源事务</t>
  </si>
  <si>
    <t>2200101</t>
  </si>
  <si>
    <t>2200102</t>
  </si>
  <si>
    <t>2200199</t>
  </si>
  <si>
    <t xml:space="preserve">  其他国土资源事务支出</t>
  </si>
  <si>
    <t>22004</t>
  </si>
  <si>
    <t>地震事务</t>
  </si>
  <si>
    <t>2200499</t>
  </si>
  <si>
    <t xml:space="preserve">  其他地震事务支出</t>
  </si>
  <si>
    <t>221</t>
  </si>
  <si>
    <t>22103</t>
  </si>
  <si>
    <t>城乡社区住宅</t>
  </si>
  <si>
    <t>2210399</t>
  </si>
  <si>
    <t xml:space="preserve">  其他城乡社区住宅支出</t>
  </si>
  <si>
    <t>229</t>
  </si>
  <si>
    <t>22999</t>
  </si>
  <si>
    <t>2299901</t>
  </si>
  <si>
    <t>— 14.%d —</t>
  </si>
  <si>
    <t>“三公”经费及会议费支出上下年增减变化情况表</t>
  </si>
  <si>
    <t>金额</t>
  </si>
  <si>
    <t>本年数</t>
  </si>
  <si>
    <t>上年数</t>
  </si>
  <si>
    <t>增减</t>
  </si>
  <si>
    <t>增长原因及备注</t>
  </si>
  <si>
    <t>“三公经费”支出</t>
  </si>
  <si>
    <t>因公出国（境）支出</t>
  </si>
  <si>
    <t>公务用车购置及运行维护费支出</t>
  </si>
  <si>
    <t>公务接待费支出</t>
  </si>
  <si>
    <t>会议费支出</t>
  </si>
  <si>
    <t>行政运行</t>
  </si>
  <si>
    <t>一般行政管理事务</t>
  </si>
  <si>
    <t>机关服务</t>
  </si>
  <si>
    <t>专项业务活动</t>
  </si>
  <si>
    <t>信访事务</t>
  </si>
  <si>
    <t>其他政府办公厅（室）及相关机构事务支出</t>
  </si>
  <si>
    <t>物价管理</t>
  </si>
  <si>
    <t>事业运行</t>
  </si>
  <si>
    <t>2010501</t>
  </si>
  <si>
    <t>其他财政事务支出</t>
  </si>
  <si>
    <t>其他纪检监察事务支出</t>
  </si>
  <si>
    <t>招商引资</t>
  </si>
  <si>
    <t>档案馆</t>
  </si>
  <si>
    <t>其他群众团体事务支出</t>
  </si>
  <si>
    <t>其他党委办公厅（室）及相关机构事务支出</t>
  </si>
  <si>
    <t>其他宣传事务支出</t>
  </si>
  <si>
    <t>道路交通管理</t>
  </si>
  <si>
    <t>其他公安支出</t>
  </si>
  <si>
    <t>学前教育</t>
  </si>
  <si>
    <t>小学教育</t>
  </si>
  <si>
    <t>其他普通教育支出</t>
  </si>
  <si>
    <t>干部教育</t>
  </si>
  <si>
    <t>其他科学技术管理事务支出</t>
  </si>
  <si>
    <t>2060399</t>
  </si>
  <si>
    <t>其他应用研究支出</t>
  </si>
  <si>
    <t>国际交流与合作</t>
  </si>
  <si>
    <t>2070101</t>
  </si>
  <si>
    <t>其他文化支出</t>
  </si>
  <si>
    <t>体育竞赛</t>
  </si>
  <si>
    <t>其他体育支出</t>
  </si>
  <si>
    <t>其他新闻出版支出</t>
  </si>
  <si>
    <t>其他人力资源和社会保障管理事务支出</t>
  </si>
  <si>
    <t>老龄事务</t>
  </si>
  <si>
    <t>离退休人员管理机构</t>
  </si>
  <si>
    <t>自然灾害灾后重建补助</t>
  </si>
  <si>
    <t>食品安全事务</t>
  </si>
  <si>
    <t>其他食品和药品监督管理事务支出</t>
  </si>
  <si>
    <t>其他环境监测与监察支出</t>
  </si>
  <si>
    <t>工程建设管理</t>
  </si>
  <si>
    <t>2120109</t>
  </si>
  <si>
    <t>住宅建设与房地产市场监管</t>
  </si>
  <si>
    <t>其他城乡社区管理事务支出</t>
  </si>
  <si>
    <t>病虫害控制</t>
  </si>
  <si>
    <t>其他农业支出</t>
  </si>
  <si>
    <t>防汛</t>
  </si>
  <si>
    <t>其他水利支出</t>
  </si>
  <si>
    <t>其他农业综合开发支出</t>
  </si>
  <si>
    <t>2139999</t>
  </si>
  <si>
    <t>其他农林水支出</t>
  </si>
  <si>
    <t>其他工业和信息产业监管支出</t>
  </si>
  <si>
    <t>其他商业流通事务支出</t>
  </si>
  <si>
    <t>旅游行业业务管理</t>
  </si>
  <si>
    <t>其他旅游业管理与服务支出</t>
  </si>
  <si>
    <t>2170102</t>
  </si>
  <si>
    <t>其他金融发展支出</t>
  </si>
  <si>
    <t>其他国土资源事务支出</t>
  </si>
  <si>
    <t>其他地震事务支出</t>
  </si>
  <si>
    <t>— SAF13.%d —</t>
  </si>
  <si>
    <t>2015年度杨凌示范区政府性基金收支及结余情况录入表</t>
  </si>
  <si>
    <t>省补助计划
单列市收入</t>
  </si>
  <si>
    <t>计划单列市
上解省收入</t>
  </si>
  <si>
    <t>调入资金</t>
  </si>
  <si>
    <t>其中:调入专项收入</t>
  </si>
  <si>
    <t>补助下
级支出</t>
  </si>
  <si>
    <t>省补助计划
单列市支出</t>
  </si>
  <si>
    <t>上解上
级支出</t>
  </si>
  <si>
    <t>计划单列市
上解省支出</t>
  </si>
  <si>
    <t>项    目</t>
  </si>
  <si>
    <t>政府性基金收入</t>
  </si>
  <si>
    <t>政府性基金支出</t>
  </si>
  <si>
    <t>政府性基金</t>
  </si>
  <si>
    <t>核电站乏燃料处理处置基金收入</t>
  </si>
  <si>
    <t>核电站乏燃料处理处置基金支出</t>
  </si>
  <si>
    <t>核电站乏燃料处理处置基金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</si>
  <si>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</si>
  <si>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</si>
  <si>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</si>
  <si>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</si>
  <si>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</si>
  <si>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</si>
  <si>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国家电影事业发展专项资金收入</t>
  </si>
  <si>
    <t>国家电影事业发展专项资金相关支出</t>
  </si>
  <si>
    <t>国家电影事业发展专项资金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</si>
  <si>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</si>
  <si>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</si>
  <si>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</si>
  <si>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</si>
  <si>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</si>
  <si>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</si>
  <si>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</si>
  <si>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大中型水库移民后期扶持基金收入</t>
  </si>
  <si>
    <t>大中型水库移民后期扶持基金支出</t>
  </si>
  <si>
    <t>大中型水库移民后期扶持基金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</si>
  <si>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</si>
  <si>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</si>
  <si>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</si>
  <si>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小型水库移民扶助基金收入</t>
  </si>
  <si>
    <t>小型水库移民扶助基金相关支出</t>
  </si>
  <si>
    <t>小型水库移民扶助基金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</si>
  <si>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</si>
  <si>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</si>
  <si>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</si>
  <si>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</si>
  <si>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</si>
  <si>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</si>
  <si>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</t>
  </si>
  <si>
    <t>可再生能源电价附加收入安排的支出</t>
  </si>
  <si>
    <t>可再生能源电价附加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</si>
  <si>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</si>
  <si>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</si>
  <si>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</si>
  <si>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</si>
  <si>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废弃电器电子产品处理基金收入</t>
  </si>
  <si>
    <t>废弃电器电子产品处理基金支出</t>
  </si>
  <si>
    <t>废弃电器电子产品处理基金</t>
  </si>
  <si>
    <t xml:space="preserve">  国家税务局征收的废弃电器电子产品处理基金收入</t>
  </si>
  <si>
    <t xml:space="preserve">  回收处理费用补贴</t>
  </si>
  <si>
    <t xml:space="preserve">  国家税务局征收的废弃电器电子产品处理基金</t>
  </si>
  <si>
    <t xml:space="preserve">  海关征收的废弃电器电子产品处理基金收入</t>
  </si>
  <si>
    <t xml:space="preserve">  信息系统建设</t>
  </si>
  <si>
    <t xml:space="preserve">  海关征收的废弃电器电子产品处理基金</t>
  </si>
  <si>
    <t xml:space="preserve">  基金征管经费</t>
  </si>
  <si>
    <t xml:space="preserve">  其他废弃电器电子产品处理基金支出</t>
  </si>
  <si>
    <t>政府住房基金收入</t>
  </si>
  <si>
    <t>政府住房基金相关支出</t>
  </si>
  <si>
    <t>政府住房基金</t>
  </si>
  <si>
    <t xml:space="preserve">  上缴管理费用</t>
  </si>
  <si>
    <t xml:space="preserve">  政府住房基金及对应专项债务收入安排的支出</t>
  </si>
  <si>
    <t xml:space="preserve">  计提公共租赁住房资金</t>
  </si>
  <si>
    <t xml:space="preserve">    管理费用支出</t>
  </si>
  <si>
    <t xml:space="preserve">  公共租赁住房租金收入</t>
  </si>
  <si>
    <t xml:space="preserve">    廉租住房支出</t>
  </si>
  <si>
    <t xml:space="preserve">  公共租赁住房租金</t>
  </si>
  <si>
    <t xml:space="preserve">  配建商业设施租售收入</t>
  </si>
  <si>
    <t xml:space="preserve">    公共租赁住房支出</t>
  </si>
  <si>
    <t xml:space="preserve">  其他政府住房基金收入</t>
  </si>
  <si>
    <t xml:space="preserve">    公共租赁住房维护和管理支出</t>
  </si>
  <si>
    <t xml:space="preserve">  其他政府住房基金</t>
  </si>
  <si>
    <t xml:space="preserve">    其他政府住房基金支出</t>
  </si>
  <si>
    <t xml:space="preserve">  政府住房基金债务付息支出</t>
  </si>
  <si>
    <t xml:space="preserve">  政府住房基金债务发行费用支出</t>
  </si>
  <si>
    <t>国有土地使用权出让收入</t>
  </si>
  <si>
    <t>国有土地使用权出让相关支出</t>
  </si>
  <si>
    <t>国有土地使用权出让</t>
  </si>
  <si>
    <t xml:space="preserve">  土地出让价款收入</t>
  </si>
  <si>
    <t xml:space="preserve">  国有土地使用权出让收入及对应专项债务收入安排的支出</t>
  </si>
  <si>
    <t xml:space="preserve">  土地出让价款</t>
  </si>
  <si>
    <t xml:space="preserve">  补缴的土地价款</t>
  </si>
  <si>
    <t xml:space="preserve">    征地和拆迁补偿支出</t>
  </si>
  <si>
    <t xml:space="preserve">  划拨土地收入</t>
  </si>
  <si>
    <t xml:space="preserve">    土地开发支出</t>
  </si>
  <si>
    <t xml:space="preserve">  划拨土地</t>
  </si>
  <si>
    <t xml:space="preserve">  缴纳新增建设用地土地有偿使用费</t>
  </si>
  <si>
    <t xml:space="preserve">    城市建设支出</t>
  </si>
  <si>
    <t xml:space="preserve">  其他土地出让收入</t>
  </si>
  <si>
    <t xml:space="preserve">    农村基础设施建设支出</t>
  </si>
  <si>
    <t xml:space="preserve">  其他土地出让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</si>
  <si>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</si>
  <si>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</si>
  <si>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</si>
  <si>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</si>
  <si>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>2120899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</si>
  <si>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</si>
  <si>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</si>
  <si>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</si>
  <si>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城市公用事业附加收入</t>
  </si>
  <si>
    <t>城市公用事业附加相关支出</t>
  </si>
  <si>
    <t>城市公用事业附加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</si>
  <si>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</si>
  <si>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</si>
  <si>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</si>
  <si>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</si>
  <si>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</si>
  <si>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</si>
  <si>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</si>
  <si>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</si>
  <si>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>国有土地收益基金收入</t>
  </si>
  <si>
    <t>国有土地收益基金相关支出</t>
  </si>
  <si>
    <t>国有土地收益基金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</si>
  <si>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</si>
  <si>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</si>
  <si>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</si>
  <si>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</si>
  <si>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农业土地开发资金收入</t>
  </si>
  <si>
    <t>农业土地开发资金相关支出</t>
  </si>
  <si>
    <t>农业土地开发资金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</si>
  <si>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</si>
  <si>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</si>
  <si>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</si>
  <si>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新增建设用地土地有偿使用费收入</t>
  </si>
  <si>
    <t>新增建设用地土地有偿使用费相关支出</t>
  </si>
  <si>
    <t>新增建设用地土地有偿使用费</t>
  </si>
  <si>
    <t xml:space="preserve">  中央新增建设用地土地有偿使用费收入</t>
  </si>
  <si>
    <t xml:space="preserve">  新增建设用地土地有偿使用费及对应专项债务收入安排的支出</t>
  </si>
  <si>
    <t xml:space="preserve">  中央新增建设用地土地有偿使用费</t>
  </si>
  <si>
    <t xml:space="preserve">  地方新增建设用地土地有偿使用费收入</t>
  </si>
  <si>
    <t xml:space="preserve">    耕地开发专项支出</t>
  </si>
  <si>
    <t xml:space="preserve">  地方新增建设用地土地有偿使用费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</si>
  <si>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</si>
  <si>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</si>
  <si>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</si>
  <si>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</si>
  <si>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</si>
  <si>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</si>
  <si>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城市基础设施配套费收入</t>
  </si>
  <si>
    <t>城市基础设施配套费相关支出</t>
  </si>
  <si>
    <t>城市基础设施配套费</t>
  </si>
  <si>
    <t xml:space="preserve">  城市基础设施配套费及对应专项债务收入安排的支出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</si>
  <si>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</si>
  <si>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</si>
  <si>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</si>
  <si>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污水处理费收入</t>
  </si>
  <si>
    <t>污水处理费相关支出</t>
  </si>
  <si>
    <t>污水处理费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</si>
  <si>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</si>
  <si>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</si>
  <si>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</si>
  <si>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其他污水处理费安排支出</t>
  </si>
  <si>
    <t xml:space="preserve">  污水处理费债务付息支出</t>
  </si>
  <si>
    <t xml:space="preserve">  污水处理费债务发行费用支出</t>
  </si>
  <si>
    <t>新菜地开发建设基金收入</t>
  </si>
  <si>
    <t>新菜地开发建设基金相关支出</t>
  </si>
  <si>
    <t>新菜地开发建设基金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</si>
  <si>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</si>
  <si>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</si>
  <si>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</si>
  <si>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</si>
  <si>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</si>
  <si>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</si>
  <si>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</si>
  <si>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</si>
  <si>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大中型水库库区基金收入</t>
  </si>
  <si>
    <t>大中型水库库区基金相关支出</t>
  </si>
  <si>
    <t>大中型水库库区基金</t>
  </si>
  <si>
    <t xml:space="preserve">  中央大中型水库库区基金收入</t>
  </si>
  <si>
    <t xml:space="preserve">  大中型水库库区基金及对应专项债务收入安排的支出</t>
  </si>
  <si>
    <t xml:space="preserve">  中央大中型水库库区基金</t>
  </si>
  <si>
    <t xml:space="preserve">  地方大中型水库库区基金收入</t>
  </si>
  <si>
    <t xml:space="preserve">  地方大中型水库库区基金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</si>
  <si>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</si>
  <si>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</si>
  <si>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</si>
  <si>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</si>
  <si>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</si>
  <si>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三峡水库库区基金收入</t>
  </si>
  <si>
    <t>三峡水库库区基金支出</t>
  </si>
  <si>
    <t>三峡水库库区基金</t>
  </si>
  <si>
    <t xml:space="preserve">  解决移民遗留问题</t>
  </si>
  <si>
    <t xml:space="preserve">  库区维护和管理</t>
  </si>
  <si>
    <t xml:space="preserve">  其他三峡水库库区基金支出</t>
  </si>
  <si>
    <t>南水北调工程基金收入</t>
  </si>
  <si>
    <t>南水北调工程基金相关支出</t>
  </si>
  <si>
    <t>南水北调工程基金</t>
  </si>
  <si>
    <t xml:space="preserve">  南水北调工程基金及对应专项债务收入安排的支出</t>
  </si>
  <si>
    <t xml:space="preserve">    偿还南水北调工程贷款本息</t>
  </si>
  <si>
    <t xml:space="preserve">  南水北调工程基金债务付息支出</t>
  </si>
  <si>
    <t xml:space="preserve">  南水北调工程基金债务发行费用支出</t>
  </si>
  <si>
    <t>国家重大水利工程建设基金收入</t>
  </si>
  <si>
    <t>国家重大水利工程建设相关支出</t>
  </si>
  <si>
    <t>国家重大水利工程建设基金</t>
  </si>
  <si>
    <t xml:space="preserve">  南水北调工程建设资金</t>
  </si>
  <si>
    <t xml:space="preserve">  国家重大水利工程建设基金及对应专项债务收入安排的支出</t>
  </si>
  <si>
    <t xml:space="preserve">  三峡工程后续工作资金</t>
  </si>
  <si>
    <t xml:space="preserve">  省级重大水利工程建设资金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</si>
  <si>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</si>
  <si>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</si>
  <si>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</si>
  <si>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</si>
  <si>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</si>
  <si>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水土保持补偿费收入</t>
  </si>
  <si>
    <t>水土保持补偿费安排的支出</t>
  </si>
  <si>
    <t>水土保持补偿费</t>
  </si>
  <si>
    <t xml:space="preserve">  综合治理和生态修复</t>
  </si>
  <si>
    <t xml:space="preserve">  预防保护和监督管理</t>
  </si>
  <si>
    <t xml:space="preserve">  其他水土保持补偿费安排的支出</t>
  </si>
  <si>
    <t>铁路资产变现收入</t>
  </si>
  <si>
    <t>铁路资产变现收入安排的支出</t>
  </si>
  <si>
    <t>铁路资产变现</t>
  </si>
  <si>
    <t>海南省高等级公路车辆通行附加费收入</t>
  </si>
  <si>
    <t>海南省高等级公路车辆通行附加费相关支出</t>
  </si>
  <si>
    <t>海南省高等级公路车辆通行附加费</t>
  </si>
  <si>
    <t xml:space="preserve">  海南省高等级公路车辆通行附加费及对应专项债务收入安排的支出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</si>
  <si>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</si>
  <si>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</si>
  <si>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</si>
  <si>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</si>
  <si>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</si>
  <si>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>车辆通行费</t>
  </si>
  <si>
    <t>车辆通行费相关支出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</si>
  <si>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</si>
  <si>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</si>
  <si>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</si>
  <si>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</si>
  <si>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</si>
  <si>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</si>
  <si>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港口建设费收入</t>
  </si>
  <si>
    <t>港口建设费相关支出</t>
  </si>
  <si>
    <t>港口建设费</t>
  </si>
  <si>
    <t xml:space="preserve">  港口建设费及对应专项债务收入安排的支出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</si>
  <si>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</si>
  <si>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</si>
  <si>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</si>
  <si>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</si>
  <si>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</si>
  <si>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铁路建设基金收入</t>
  </si>
  <si>
    <t>铁路建设基金支出</t>
  </si>
  <si>
    <t>铁路建设基金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</si>
  <si>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</si>
  <si>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</si>
  <si>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</si>
  <si>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</si>
  <si>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</si>
  <si>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</si>
  <si>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</si>
  <si>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</si>
  <si>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船舶油污损害赔偿基金收入</t>
  </si>
  <si>
    <t>船舶油污损害赔偿基金支出</t>
  </si>
  <si>
    <t>船舶油污损害赔偿基金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</si>
  <si>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</si>
  <si>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</si>
  <si>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</si>
  <si>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</si>
  <si>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</si>
  <si>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</si>
  <si>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　　　　　　</t>
  </si>
  <si>
    <t>民航发展基金收入</t>
  </si>
  <si>
    <t>民航发展基金支出</t>
  </si>
  <si>
    <t>民航发展基金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</si>
  <si>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</si>
  <si>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</si>
  <si>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</si>
  <si>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</si>
  <si>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民航科教和信息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</si>
  <si>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</si>
  <si>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</si>
  <si>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</si>
  <si>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</si>
  <si>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无线电频率占用费</t>
  </si>
  <si>
    <t>无线电频率占用费安排的支出</t>
  </si>
  <si>
    <t>散装水泥专项资金收入</t>
  </si>
  <si>
    <t>散装水泥专项资金相关支出</t>
  </si>
  <si>
    <t>散装水泥专项资金</t>
  </si>
  <si>
    <t xml:space="preserve">  散装水泥专项资金及对应专项债务收入安排的支出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</si>
  <si>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</si>
  <si>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</si>
  <si>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</si>
  <si>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</si>
  <si>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</si>
  <si>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</si>
  <si>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散装水泥专项资金债务付息支出</t>
  </si>
  <si>
    <t xml:space="preserve">  散装水泥专项资金债务发行费用支出</t>
  </si>
  <si>
    <t>新型墙体材料专项基金收入</t>
  </si>
  <si>
    <t>新型墙体材料专项基金相关支出</t>
  </si>
  <si>
    <t>新型墙体材料专项基金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</si>
  <si>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</si>
  <si>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</si>
  <si>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</si>
  <si>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</si>
  <si>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</si>
  <si>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</si>
  <si>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</si>
  <si>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</si>
  <si>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农网还贷资金收入</t>
  </si>
  <si>
    <t>农网还贷资金支出</t>
  </si>
  <si>
    <t>农网还贷资金</t>
  </si>
  <si>
    <t xml:space="preserve">  中央农网还贷资金收入</t>
  </si>
  <si>
    <t xml:space="preserve">  中央农网还贷资金支出</t>
  </si>
  <si>
    <t xml:space="preserve">  中央农网还贷资金</t>
  </si>
  <si>
    <t xml:space="preserve">  地方农网还贷资金收入</t>
  </si>
  <si>
    <t xml:space="preserve">  地方农网还贷资金支出</t>
  </si>
  <si>
    <t xml:space="preserve">  地方农网还贷资金</t>
  </si>
  <si>
    <t xml:space="preserve">  其他农网还贷资金支出</t>
  </si>
  <si>
    <t>电力改革预留资产变现收入</t>
  </si>
  <si>
    <t>电力改革预留资产变现收入安排的支出</t>
  </si>
  <si>
    <t>电力改革预留资产变现</t>
  </si>
  <si>
    <t xml:space="preserve">  920万千瓦变现资产支出</t>
  </si>
  <si>
    <t xml:space="preserve">  647万千瓦变现资产支出</t>
  </si>
  <si>
    <t>旅游发展基金收入</t>
  </si>
  <si>
    <t>旅游发展基金支出</t>
  </si>
  <si>
    <t>旅游发展基金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</si>
  <si>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</si>
  <si>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</si>
  <si>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</si>
  <si>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</si>
  <si>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</si>
  <si>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中央特别国债经营基金收入</t>
  </si>
  <si>
    <t>中央特别国债经营基金支出</t>
  </si>
  <si>
    <t>中央特别国债经营基金</t>
  </si>
  <si>
    <t>中央特别国债经营基金财务收入</t>
  </si>
  <si>
    <t>中央特别国债经营基金财务支出</t>
  </si>
  <si>
    <t>中央特别国债经营基金财务</t>
  </si>
  <si>
    <t>彩票发行机构和彩票销售机构的业务费用</t>
  </si>
  <si>
    <t>彩票发行销售机构业务费安排的支出</t>
  </si>
  <si>
    <t xml:space="preserve">  福利彩票发行机构的业务费用</t>
  </si>
  <si>
    <t xml:space="preserve">  福利彩票发行机构的业务费支出</t>
  </si>
  <si>
    <t xml:space="preserve">  体育彩票发行机构的业务费用</t>
  </si>
  <si>
    <t xml:space="preserve">  体育彩票发行机构的业务费支出</t>
  </si>
  <si>
    <t xml:space="preserve">  福利彩票销售机构的业务费用</t>
  </si>
  <si>
    <t xml:space="preserve">  福利彩票销售机构的业务费支出</t>
  </si>
  <si>
    <t xml:space="preserve">  体育彩票销售机构的业务费用</t>
  </si>
  <si>
    <t xml:space="preserve">  体育彩票销售机构的业务费支出</t>
  </si>
  <si>
    <t xml:space="preserve">  彩票兑奖周转金</t>
  </si>
  <si>
    <t xml:space="preserve">  彩票兑奖周转金支出</t>
  </si>
  <si>
    <t xml:space="preserve">  彩票发行销售风险基金</t>
  </si>
  <si>
    <t xml:space="preserve">  彩票发行销售风险基金支出</t>
  </si>
  <si>
    <t xml:space="preserve">  彩票市场调控资金收入</t>
  </si>
  <si>
    <t xml:space="preserve">  彩票市场调控资金支出</t>
  </si>
  <si>
    <t xml:space="preserve">  彩票市场调控资金</t>
  </si>
  <si>
    <t xml:space="preserve">  其他彩票发行销售机构业务费安排的支出</t>
  </si>
  <si>
    <t>彩票公益金收入</t>
  </si>
  <si>
    <t>彩票公益金相关支出</t>
  </si>
  <si>
    <t>彩票公益金</t>
  </si>
  <si>
    <t xml:space="preserve">  福利彩票公益金收入</t>
  </si>
  <si>
    <t xml:space="preserve">  彩票公益金及对应专项债务收入安排的支出</t>
  </si>
  <si>
    <t xml:space="preserve">  福利彩票公益金</t>
  </si>
  <si>
    <t xml:space="preserve">  体育彩票公益金收入</t>
  </si>
  <si>
    <t xml:space="preserve">    用于补充全国社会保障基金的彩票公益金支出</t>
  </si>
  <si>
    <t xml:space="preserve">  体育彩票公益金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</si>
  <si>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</si>
  <si>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</si>
  <si>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</si>
  <si>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</si>
  <si>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</si>
  <si>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</si>
  <si>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</si>
  <si>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</si>
  <si>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</si>
  <si>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</si>
  <si>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</si>
  <si>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</si>
  <si>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烟草企业上缴专项收入</t>
  </si>
  <si>
    <t>烟草企业上缴专项收入安排的支出</t>
  </si>
  <si>
    <t>烟草企业上缴专项</t>
  </si>
  <si>
    <t>其他政府性基金收入</t>
  </si>
  <si>
    <t>其他政府性基金相关支出</t>
  </si>
  <si>
    <t>其他政府性基金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</si>
  <si>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</si>
  <si>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</si>
  <si>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</si>
  <si>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>2015年度杨凌示范区本级一般公共预算支出经济分类决算录入表（试编）</t>
  </si>
  <si>
    <t>科目
编码</t>
  </si>
  <si>
    <t>支出合计</t>
  </si>
  <si>
    <t>部门拨款列支数</t>
  </si>
  <si>
    <t>非部门拨
款列支数</t>
  </si>
  <si>
    <t>财政权责发生制列支数</t>
  </si>
  <si>
    <t>部门决算
财政拨款
收入数</t>
  </si>
  <si>
    <t>支出功能分类
决算数</t>
  </si>
  <si>
    <t>部门决算
支出数</t>
  </si>
  <si>
    <t>调整数</t>
  </si>
  <si>
    <t>国库集中
支付结余
列支数</t>
  </si>
  <si>
    <t>其他权责
发生制列
支数</t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</si>
  <si>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</si>
  <si>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</si>
  <si>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</si>
  <si>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</si>
  <si>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</si>
  <si>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</si>
  <si>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</si>
  <si>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</si>
  <si>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</si>
  <si>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30105</t>
  </si>
  <si>
    <t xml:space="preserve">  伙食费</t>
  </si>
  <si>
    <t>30106</t>
  </si>
  <si>
    <t xml:space="preserve">  伙食补助费</t>
  </si>
  <si>
    <t>30107</t>
  </si>
  <si>
    <t xml:space="preserve">  绩效工资</t>
  </si>
  <si>
    <t>30199</t>
  </si>
  <si>
    <t xml:space="preserve">  其他工资福利支出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</si>
  <si>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</si>
  <si>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</si>
  <si>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</si>
  <si>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</si>
  <si>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</si>
  <si>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</si>
  <si>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</si>
  <si>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</si>
  <si>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</si>
  <si>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</si>
  <si>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</si>
  <si>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</si>
  <si>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</si>
  <si>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</si>
  <si>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</si>
  <si>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</si>
  <si>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</si>
  <si>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</si>
  <si>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</si>
  <si>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</si>
  <si>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</si>
  <si>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</si>
  <si>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</si>
  <si>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</si>
  <si>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</si>
  <si>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</si>
  <si>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</si>
  <si>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</si>
  <si>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</si>
  <si>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</si>
  <si>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</si>
  <si>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</si>
  <si>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</si>
  <si>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</si>
  <si>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</si>
  <si>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30219</t>
  </si>
  <si>
    <t xml:space="preserve">  装备购置费</t>
  </si>
  <si>
    <t>30220</t>
  </si>
  <si>
    <t xml:space="preserve">  工程建设费</t>
  </si>
  <si>
    <t>30221</t>
  </si>
  <si>
    <t xml:space="preserve">  作战费</t>
  </si>
  <si>
    <t>30222</t>
  </si>
  <si>
    <t xml:space="preserve">  军用油料费</t>
  </si>
  <si>
    <t>30223</t>
  </si>
  <si>
    <t xml:space="preserve">  军队其他运行维护费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</si>
  <si>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</si>
  <si>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</si>
  <si>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</si>
  <si>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</si>
  <si>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</si>
  <si>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</si>
  <si>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</si>
  <si>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</si>
  <si>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</si>
  <si>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</si>
  <si>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</si>
  <si>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</si>
  <si>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</si>
  <si>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</si>
  <si>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</si>
  <si>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</si>
  <si>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</si>
  <si>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</si>
  <si>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</si>
  <si>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</si>
  <si>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</si>
  <si>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</si>
  <si>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</si>
  <si>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</si>
  <si>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</si>
  <si>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</si>
  <si>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</si>
  <si>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</si>
  <si>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</si>
  <si>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</si>
  <si>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</si>
  <si>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</si>
  <si>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</si>
  <si>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</si>
  <si>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</si>
  <si>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</si>
  <si>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</si>
  <si>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</si>
  <si>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</si>
  <si>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</si>
  <si>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</si>
  <si>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</si>
  <si>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</si>
  <si>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</si>
  <si>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</si>
  <si>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</si>
  <si>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</si>
  <si>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</si>
  <si>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</si>
  <si>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304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</si>
  <si>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</si>
  <si>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</si>
  <si>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</si>
  <si>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</si>
  <si>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</si>
  <si>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</si>
  <si>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</si>
  <si>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</si>
  <si>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</si>
  <si>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</si>
  <si>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</si>
  <si>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</si>
  <si>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</si>
  <si>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</si>
  <si>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</si>
  <si>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30701</t>
  </si>
  <si>
    <t xml:space="preserve">  国内债务付息</t>
  </si>
  <si>
    <t>30707</t>
  </si>
  <si>
    <t xml:space="preserve">  国外债务付息</t>
  </si>
  <si>
    <t>309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</si>
  <si>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</si>
  <si>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</si>
  <si>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</si>
  <si>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</si>
  <si>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</si>
  <si>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</si>
  <si>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</si>
  <si>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</si>
  <si>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</si>
  <si>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</si>
  <si>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</si>
  <si>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</si>
  <si>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</si>
  <si>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</si>
  <si>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</si>
  <si>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</si>
  <si>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</si>
  <si>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</si>
  <si>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</si>
  <si>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</si>
  <si>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</si>
  <si>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</si>
  <si>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</si>
  <si>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</si>
  <si>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</si>
  <si>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</si>
  <si>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</si>
  <si>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</si>
  <si>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</si>
  <si>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</si>
  <si>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</si>
  <si>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</si>
  <si>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</si>
  <si>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</si>
  <si>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</si>
  <si>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</si>
  <si>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</si>
  <si>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</si>
  <si>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</si>
  <si>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</si>
  <si>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</si>
  <si>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</si>
  <si>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</si>
  <si>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</si>
  <si>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</si>
  <si>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</si>
  <si>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</si>
  <si>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</si>
  <si>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>39906</t>
  </si>
  <si>
    <t xml:space="preserve">  赠与</t>
  </si>
  <si>
    <t>39907</t>
  </si>
  <si>
    <t xml:space="preserve">  贷款转贷</t>
  </si>
  <si>
    <t>39999</t>
  </si>
  <si>
    <t>2015年度杨凌示范区国有资本经营收支决算录入表</t>
  </si>
  <si>
    <t>录入10表</t>
  </si>
  <si>
    <t>预算数</t>
  </si>
  <si>
    <t>调整预算数</t>
  </si>
  <si>
    <t>国有资本经营收入</t>
  </si>
  <si>
    <t>国有资本经营支出</t>
  </si>
  <si>
    <t>非税收入</t>
  </si>
  <si>
    <t xml:space="preserve">  国有资本经营收入</t>
  </si>
  <si>
    <t xml:space="preserve">  国有资本经营预算支出</t>
  </si>
  <si>
    <t xml:space="preserve">    利润收入</t>
  </si>
  <si>
    <t xml:space="preserve">    国有经济结构调整支出</t>
  </si>
  <si>
    <t xml:space="preserve">      烟草企业利润收入</t>
  </si>
  <si>
    <t xml:space="preserve">    公益性设施投资补助支出</t>
  </si>
  <si>
    <t xml:space="preserve">      石油石化企业利润收入</t>
  </si>
  <si>
    <t xml:space="preserve">    战略性产业发展支出</t>
  </si>
  <si>
    <t xml:space="preserve">      电力企业利润收入</t>
  </si>
  <si>
    <t xml:space="preserve">    生态环境保护支出</t>
  </si>
  <si>
    <t xml:space="preserve">      电信企业利润收入</t>
  </si>
  <si>
    <t xml:space="preserve">    支持科技进步支出</t>
  </si>
  <si>
    <t xml:space="preserve">      煤炭企业利润收入</t>
  </si>
  <si>
    <t xml:space="preserve">    保障国家经济安全支出</t>
  </si>
  <si>
    <t xml:space="preserve">      有色冶金采掘企业利润收入</t>
  </si>
  <si>
    <t xml:space="preserve">    对外投资合作支出</t>
  </si>
  <si>
    <t xml:space="preserve">      钢铁企业利润收入</t>
  </si>
  <si>
    <t xml:space="preserve">    改革成本支出</t>
  </si>
  <si>
    <t xml:space="preserve">      化工企业利润收入</t>
  </si>
  <si>
    <t xml:space="preserve">    其他国有资本经营预算支出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</si>
  <si>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</si>
  <si>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</si>
  <si>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</si>
  <si>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</si>
  <si>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</si>
  <si>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</si>
  <si>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</si>
  <si>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</si>
  <si>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</si>
  <si>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</si>
  <si>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</si>
  <si>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</si>
  <si>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</si>
  <si>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</si>
  <si>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</si>
  <si>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</si>
  <si>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</si>
  <si>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</si>
  <si>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</si>
  <si>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</si>
  <si>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</si>
  <si>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</si>
  <si>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</si>
  <si>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</si>
  <si>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</si>
  <si>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国有资本经营预算补充基金支出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</si>
  <si>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</si>
  <si>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</si>
  <si>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</si>
  <si>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</si>
  <si>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</si>
  <si>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</si>
  <si>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</si>
  <si>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</si>
  <si>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</si>
  <si>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</si>
  <si>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</si>
  <si>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</si>
  <si>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</si>
  <si>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</si>
  <si>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214</t>
  </si>
  <si>
    <t xml:space="preserve">    资本性支出</t>
  </si>
  <si>
    <t xml:space="preserve">    改革性支出</t>
  </si>
  <si>
    <t>2015年度杨凌示范区本级国有资本经营收支决算录入表</t>
  </si>
  <si>
    <t>2015年度杨凌示范区社会保险基金收支决算录入表</t>
  </si>
  <si>
    <t>录入12表</t>
  </si>
  <si>
    <t>本年收入</t>
  </si>
  <si>
    <t>本年支出</t>
  </si>
  <si>
    <t>按规定核减基金结余</t>
  </si>
  <si>
    <t>社会保险基金收入</t>
  </si>
  <si>
    <t>社会保险基金支出</t>
  </si>
  <si>
    <t>一、企业职工基本养老保险基金收入</t>
  </si>
  <si>
    <t>一、企业职工基本养老保险基金支出</t>
  </si>
  <si>
    <t>二、机关事业单位基本养老保险基金收入</t>
  </si>
  <si>
    <t>二、机关事业单位基本养老保险基金支出</t>
  </si>
  <si>
    <t>三、城乡居民基本养老保险基金收入</t>
  </si>
  <si>
    <t>三、城乡居民基本养老保险基金支出</t>
  </si>
  <si>
    <t>四、城镇职工基本医疗保险基金收入</t>
  </si>
  <si>
    <t>四、城镇职工基本医疗保险基金支出</t>
  </si>
  <si>
    <t>五、居民基本医疗保险基金收入</t>
  </si>
  <si>
    <t>五、居民基本医疗保险基金支出</t>
  </si>
  <si>
    <t>六、工伤保险基金收入</t>
  </si>
  <si>
    <t>六、工伤保险基金支出</t>
  </si>
  <si>
    <t>七、失业保险基金收入</t>
  </si>
  <si>
    <t>七、失业保险基金支出</t>
  </si>
  <si>
    <t>八、生育保险基金收入</t>
  </si>
  <si>
    <t>八、生育保险基金支出</t>
  </si>
  <si>
    <t>2015年度杨凌示范区本级社会保险基金收支决算录入表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</si>
</sst>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2"/>
      <color indexed="8"/>
      <name val="宋体"/>
      <charset val="0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2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25" applyNumberFormat="0" applyAlignment="0" applyProtection="0">
      <alignment vertical="center"/>
    </xf>
    <xf numFmtId="0" fontId="25" fillId="18" borderId="29" applyNumberFormat="0" applyAlignment="0" applyProtection="0">
      <alignment vertical="center"/>
    </xf>
    <xf numFmtId="0" fontId="10" fillId="10" borderId="2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0" fontId="2" fillId="2" borderId="8" xfId="0" applyNumberFormat="1" applyFont="1" applyFill="1" applyBorder="1" applyAlignment="1" applyProtection="1">
      <alignment vertical="center"/>
    </xf>
    <xf numFmtId="3" fontId="2" fillId="4" borderId="8" xfId="0" applyNumberFormat="1" applyFont="1" applyFill="1" applyBorder="1" applyAlignment="1" applyProtection="1">
      <alignment horizontal="right" vertical="center"/>
    </xf>
    <xf numFmtId="3" fontId="2" fillId="4" borderId="9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3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/>
    <xf numFmtId="0" fontId="1" fillId="5" borderId="0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left" vertical="center"/>
    </xf>
    <xf numFmtId="3" fontId="3" fillId="2" borderId="8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vertical="center"/>
    </xf>
    <xf numFmtId="3" fontId="3" fillId="2" borderId="8" xfId="0" applyNumberFormat="1" applyFont="1" applyFill="1" applyBorder="1" applyAlignment="1" applyProtection="1">
      <alignment horizontal="lef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2" borderId="9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vertical="center"/>
    </xf>
    <xf numFmtId="3" fontId="2" fillId="2" borderId="8" xfId="0" applyNumberFormat="1" applyFont="1" applyFill="1" applyBorder="1" applyAlignment="1" applyProtection="1">
      <alignment horizontal="lef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2" fillId="2" borderId="9" xfId="0" applyNumberFormat="1" applyFont="1" applyFill="1" applyBorder="1" applyAlignment="1" applyProtection="1">
      <alignment horizontal="left" vertical="center"/>
    </xf>
    <xf numFmtId="3" fontId="2" fillId="4" borderId="10" xfId="0" applyNumberFormat="1" applyFont="1" applyFill="1" applyBorder="1" applyAlignment="1" applyProtection="1">
      <alignment horizontal="right" vertical="center"/>
    </xf>
    <xf numFmtId="3" fontId="2" fillId="6" borderId="8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4" fillId="2" borderId="8" xfId="0" applyNumberFormat="1" applyFont="1" applyFill="1" applyBorder="1" applyAlignment="1" applyProtection="1">
      <alignment vertical="center"/>
    </xf>
    <xf numFmtId="3" fontId="4" fillId="2" borderId="8" xfId="0" applyNumberFormat="1" applyFont="1" applyFill="1" applyBorder="1" applyAlignment="1" applyProtection="1">
      <alignment vertical="center"/>
    </xf>
    <xf numFmtId="3" fontId="3" fillId="2" borderId="8" xfId="0" applyNumberFormat="1" applyFont="1" applyFill="1" applyBorder="1" applyAlignment="1" applyProtection="1">
      <alignment vertical="center"/>
    </xf>
    <xf numFmtId="3" fontId="2" fillId="2" borderId="8" xfId="0" applyNumberFormat="1" applyFont="1" applyFill="1" applyBorder="1" applyAlignment="1" applyProtection="1">
      <alignment vertical="center"/>
    </xf>
    <xf numFmtId="0" fontId="4" fillId="2" borderId="5" xfId="0" applyNumberFormat="1" applyFont="1" applyFill="1" applyBorder="1" applyAlignment="1" applyProtection="1">
      <alignment vertical="center"/>
    </xf>
    <xf numFmtId="0" fontId="2" fillId="2" borderId="10" xfId="0" applyNumberFormat="1" applyFont="1" applyFill="1" applyBorder="1" applyAlignment="1" applyProtection="1">
      <alignment horizontal="left" vertical="center"/>
    </xf>
    <xf numFmtId="0" fontId="3" fillId="2" borderId="8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vertical="center"/>
    </xf>
    <xf numFmtId="0" fontId="4" fillId="0" borderId="0" xfId="0" applyFont="1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7" xfId="0" applyNumberFormat="1" applyFont="1" applyFill="1" applyBorder="1" applyAlignment="1" applyProtection="1">
      <alignment horizontal="left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3" fontId="2" fillId="4" borderId="8" xfId="0" applyNumberFormat="1" applyFont="1" applyFill="1" applyBorder="1" applyAlignment="1" applyProtection="1">
      <alignment horizontal="right" vertical="center" wrapText="1"/>
    </xf>
    <xf numFmtId="3" fontId="2" fillId="6" borderId="2" xfId="0" applyNumberFormat="1" applyFont="1" applyFill="1" applyBorder="1" applyAlignment="1" applyProtection="1">
      <alignment horizontal="right" vertical="center"/>
    </xf>
    <xf numFmtId="3" fontId="2" fillId="2" borderId="8" xfId="0" applyNumberFormat="1" applyFont="1" applyFill="1" applyBorder="1" applyAlignment="1" applyProtection="1">
      <alignment horizontal="right" vertical="center"/>
    </xf>
    <xf numFmtId="0" fontId="2" fillId="2" borderId="8" xfId="0" applyNumberFormat="1" applyFont="1" applyFill="1" applyBorder="1" applyAlignment="1" applyProtection="1">
      <alignment horizontal="right" vertical="center"/>
    </xf>
    <xf numFmtId="0" fontId="4" fillId="2" borderId="8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 wrapText="1"/>
    </xf>
    <xf numFmtId="3" fontId="2" fillId="2" borderId="8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left" vertical="center"/>
    </xf>
    <xf numFmtId="3" fontId="2" fillId="6" borderId="9" xfId="0" applyNumberFormat="1" applyFont="1" applyFill="1" applyBorder="1" applyAlignment="1" applyProtection="1">
      <alignment horizontal="right" vertical="center"/>
    </xf>
    <xf numFmtId="1" fontId="2" fillId="2" borderId="1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3" fontId="2" fillId="6" borderId="5" xfId="0" applyNumberFormat="1" applyFont="1" applyFill="1" applyBorder="1" applyAlignment="1" applyProtection="1">
      <alignment horizontal="right" vertical="center"/>
    </xf>
    <xf numFmtId="3" fontId="2" fillId="4" borderId="10" xfId="0" applyNumberFormat="1" applyFont="1" applyFill="1" applyBorder="1" applyAlignment="1" applyProtection="1">
      <alignment horizontal="right" vertical="center" wrapText="1"/>
    </xf>
    <xf numFmtId="3" fontId="2" fillId="6" borderId="8" xfId="0" applyNumberFormat="1" applyFont="1" applyFill="1" applyBorder="1" applyAlignment="1" applyProtection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4" borderId="5" xfId="0" applyNumberFormat="1" applyFont="1" applyFill="1" applyBorder="1" applyAlignment="1" applyProtection="1">
      <alignment horizontal="right" vertical="center" wrapText="1"/>
    </xf>
    <xf numFmtId="3" fontId="2" fillId="6" borderId="9" xfId="0" applyNumberFormat="1" applyFont="1" applyFill="1" applyBorder="1" applyAlignment="1" applyProtection="1">
      <alignment horizontal="right" vertical="center" wrapText="1"/>
    </xf>
    <xf numFmtId="3" fontId="2" fillId="4" borderId="2" xfId="0" applyNumberFormat="1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/>
    <xf numFmtId="0" fontId="4" fillId="2" borderId="8" xfId="0" applyNumberFormat="1" applyFont="1" applyFill="1" applyBorder="1" applyAlignment="1" applyProtection="1">
      <alignment horizontal="left" vertical="center"/>
    </xf>
    <xf numFmtId="3" fontId="3" fillId="2" borderId="8" xfId="0" applyNumberFormat="1" applyFont="1" applyFill="1" applyBorder="1" applyAlignment="1" applyProtection="1">
      <alignment horizontal="right" vertical="center" wrapText="1"/>
    </xf>
    <xf numFmtId="1" fontId="3" fillId="2" borderId="8" xfId="0" applyNumberFormat="1" applyFont="1" applyFill="1" applyBorder="1" applyAlignment="1" applyProtection="1">
      <alignment horizontal="left" vertical="center"/>
    </xf>
    <xf numFmtId="3" fontId="2" fillId="4" borderId="9" xfId="0" applyNumberFormat="1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2" borderId="9" xfId="0" applyNumberFormat="1" applyFont="1" applyFill="1" applyBorder="1" applyAlignment="1" applyProtection="1">
      <alignment horizontal="right" vertical="center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7" borderId="12" xfId="0" applyFont="1" applyFill="1" applyBorder="1" applyAlignment="1">
      <alignment horizontal="center" vertical="center" wrapText="1" shrinkToFit="1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 wrapText="1" shrinkToFit="1"/>
    </xf>
    <xf numFmtId="4" fontId="8" fillId="0" borderId="13" xfId="0" applyNumberFormat="1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14" xfId="0" applyFont="1" applyFill="1" applyBorder="1" applyAlignment="1">
      <alignment horizontal="left" vertical="center" shrinkToFit="1"/>
    </xf>
    <xf numFmtId="4" fontId="8" fillId="0" borderId="14" xfId="0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7" borderId="16" xfId="0" applyFont="1" applyFill="1" applyBorder="1" applyAlignment="1">
      <alignment horizontal="center" vertical="center" wrapText="1" shrinkToFit="1"/>
    </xf>
    <xf numFmtId="0" fontId="8" fillId="7" borderId="12" xfId="0" applyFont="1" applyFill="1" applyBorder="1" applyAlignment="1">
      <alignment horizontal="center" vertical="center" shrinkToFit="1"/>
    </xf>
    <xf numFmtId="0" fontId="8" fillId="7" borderId="17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7" borderId="18" xfId="0" applyFont="1" applyFill="1" applyBorder="1" applyAlignment="1">
      <alignment horizontal="center" vertical="center" wrapText="1" shrinkToFit="1"/>
    </xf>
    <xf numFmtId="0" fontId="8" fillId="7" borderId="19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1" fillId="5" borderId="0" xfId="0" applyNumberFormat="1" applyFont="1" applyFill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/>
    </xf>
    <xf numFmtId="0" fontId="2" fillId="2" borderId="7" xfId="0" applyNumberFormat="1" applyFont="1" applyFill="1" applyBorder="1" applyAlignment="1" applyProtection="1">
      <alignment vertical="center"/>
    </xf>
    <xf numFmtId="3" fontId="3" fillId="2" borderId="10" xfId="0" applyNumberFormat="1" applyFont="1" applyFill="1" applyBorder="1" applyAlignment="1" applyProtection="1">
      <alignment horizontal="left" vertical="center"/>
    </xf>
    <xf numFmtId="3" fontId="2" fillId="2" borderId="10" xfId="0" applyNumberFormat="1" applyFont="1" applyFill="1" applyBorder="1" applyAlignment="1" applyProtection="1">
      <alignment horizontal="lef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3" fontId="3" fillId="2" borderId="9" xfId="0" applyNumberFormat="1" applyFont="1" applyFill="1" applyBorder="1" applyAlignment="1" applyProtection="1">
      <alignment horizontal="left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 applyProtection="1"/>
    <xf numFmtId="3" fontId="4" fillId="5" borderId="0" xfId="0" applyNumberFormat="1" applyFont="1" applyFill="1" applyAlignment="1" applyProtection="1"/>
    <xf numFmtId="3" fontId="1" fillId="5" borderId="0" xfId="0" applyNumberFormat="1" applyFont="1" applyFill="1" applyAlignment="1" applyProtection="1">
      <alignment horizontal="center" vertical="center"/>
    </xf>
    <xf numFmtId="3" fontId="2" fillId="5" borderId="0" xfId="0" applyNumberFormat="1" applyFont="1" applyFill="1" applyAlignment="1" applyProtection="1">
      <alignment horizontal="right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/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5&#24180;&#24635;&#20915;&#31639;&#26368;&#32456;&#25968;&#25454;\&#31616;&#34920;\&#20840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5&#24180;&#24635;&#20915;&#31639;&#26368;&#32456;&#25968;&#25454;\&#31616;&#34920;\&#26412;&#324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5&#24180;&#24635;&#20915;&#31639;&#26368;&#32456;&#25968;&#25454;\&#24635;&#34920;\&#20840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FB"/>
      <sheetName val="L06"/>
    </sheetNames>
    <sheetDataSet>
      <sheetData sheetId="0"/>
      <sheetData sheetId="1"/>
      <sheetData sheetId="2"/>
      <sheetData sheetId="3">
        <row r="5">
          <cell r="C5">
            <v>61728</v>
          </cell>
        </row>
        <row r="6">
          <cell r="C6">
            <v>4927</v>
          </cell>
        </row>
        <row r="35">
          <cell r="C35">
            <v>1512</v>
          </cell>
        </row>
        <row r="44">
          <cell r="C44">
            <v>0</v>
          </cell>
        </row>
        <row r="64">
          <cell r="C64">
            <v>13203</v>
          </cell>
        </row>
        <row r="77">
          <cell r="C77">
            <v>2573</v>
          </cell>
        </row>
        <row r="198">
          <cell r="C198">
            <v>0</v>
          </cell>
        </row>
        <row r="261">
          <cell r="C261">
            <v>1804</v>
          </cell>
        </row>
        <row r="267">
          <cell r="C267">
            <v>0</v>
          </cell>
        </row>
        <row r="271">
          <cell r="C271">
            <v>3022</v>
          </cell>
        </row>
        <row r="285">
          <cell r="C285">
            <v>1367</v>
          </cell>
        </row>
        <row r="294">
          <cell r="C294">
            <v>860</v>
          </cell>
        </row>
        <row r="300">
          <cell r="C300">
            <v>3086</v>
          </cell>
        </row>
        <row r="309">
          <cell r="C309">
            <v>2196</v>
          </cell>
        </row>
        <row r="318">
          <cell r="C318">
            <v>950</v>
          </cell>
        </row>
        <row r="321">
          <cell r="C321">
            <v>0</v>
          </cell>
        </row>
        <row r="324">
          <cell r="C324">
            <v>0</v>
          </cell>
        </row>
        <row r="327">
          <cell r="C327">
            <v>0</v>
          </cell>
        </row>
        <row r="338">
          <cell r="C338">
            <v>14991</v>
          </cell>
        </row>
        <row r="342">
          <cell r="C342">
            <v>12749</v>
          </cell>
        </row>
        <row r="345">
          <cell r="C345">
            <v>0</v>
          </cell>
        </row>
        <row r="348">
          <cell r="C348">
            <v>0</v>
          </cell>
        </row>
        <row r="349">
          <cell r="C349">
            <v>30826</v>
          </cell>
        </row>
        <row r="350">
          <cell r="C350">
            <v>2059</v>
          </cell>
        </row>
        <row r="384">
          <cell r="C384">
            <v>16547</v>
          </cell>
        </row>
        <row r="717">
          <cell r="C717">
            <v>1018</v>
          </cell>
        </row>
        <row r="750">
          <cell r="C750">
            <v>8705</v>
          </cell>
        </row>
        <row r="768">
          <cell r="C768">
            <v>2496</v>
          </cell>
        </row>
        <row r="797">
          <cell r="C797">
            <v>1</v>
          </cell>
        </row>
        <row r="814">
          <cell r="C814">
            <v>92554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JB01"/>
      <sheetName val="JB02"/>
      <sheetName val="JB03"/>
      <sheetName val="JB04"/>
      <sheetName val="FB"/>
      <sheetName val="L06"/>
    </sheetNames>
    <sheetDataSet>
      <sheetData sheetId="0"/>
      <sheetData sheetId="1"/>
      <sheetData sheetId="2"/>
      <sheetData sheetId="3">
        <row r="5">
          <cell r="C5">
            <v>36580</v>
          </cell>
        </row>
        <row r="6">
          <cell r="C6">
            <v>3521</v>
          </cell>
        </row>
        <row r="35">
          <cell r="C35">
            <v>840</v>
          </cell>
        </row>
        <row r="44">
          <cell r="C44">
            <v>0</v>
          </cell>
        </row>
        <row r="64">
          <cell r="C64">
            <v>9617</v>
          </cell>
        </row>
        <row r="77">
          <cell r="C77">
            <v>799</v>
          </cell>
        </row>
        <row r="198">
          <cell r="C198">
            <v>0</v>
          </cell>
        </row>
        <row r="261">
          <cell r="C261">
            <v>1349</v>
          </cell>
        </row>
        <row r="267">
          <cell r="C267">
            <v>0</v>
          </cell>
        </row>
        <row r="271">
          <cell r="C271">
            <v>1631</v>
          </cell>
        </row>
        <row r="285">
          <cell r="C285">
            <v>896</v>
          </cell>
        </row>
        <row r="294">
          <cell r="C294">
            <v>559</v>
          </cell>
        </row>
        <row r="300">
          <cell r="C300">
            <v>2151</v>
          </cell>
        </row>
        <row r="309">
          <cell r="C309">
            <v>961</v>
          </cell>
        </row>
        <row r="318">
          <cell r="C318">
            <v>210</v>
          </cell>
        </row>
        <row r="321">
          <cell r="C321">
            <v>0</v>
          </cell>
        </row>
        <row r="324">
          <cell r="C324">
            <v>0</v>
          </cell>
        </row>
        <row r="327">
          <cell r="C327">
            <v>0</v>
          </cell>
        </row>
        <row r="338">
          <cell r="C338">
            <v>10568</v>
          </cell>
        </row>
        <row r="342">
          <cell r="C342">
            <v>4318</v>
          </cell>
        </row>
        <row r="345">
          <cell r="C345">
            <v>0</v>
          </cell>
        </row>
        <row r="348">
          <cell r="C348">
            <v>0</v>
          </cell>
        </row>
        <row r="349">
          <cell r="C349">
            <v>24804</v>
          </cell>
        </row>
        <row r="350">
          <cell r="C350">
            <v>1250</v>
          </cell>
        </row>
        <row r="384">
          <cell r="C384">
            <v>14653</v>
          </cell>
        </row>
        <row r="717">
          <cell r="C717">
            <v>862</v>
          </cell>
        </row>
        <row r="750">
          <cell r="C750">
            <v>7985</v>
          </cell>
        </row>
        <row r="768">
          <cell r="C768">
            <v>54</v>
          </cell>
        </row>
        <row r="797">
          <cell r="C797">
            <v>0</v>
          </cell>
        </row>
        <row r="814">
          <cell r="C814">
            <v>61384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92554</v>
          </cell>
        </row>
      </sheetData>
      <sheetData sheetId="4">
        <row r="5">
          <cell r="C5">
            <v>235816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"/>
  <sheetViews>
    <sheetView workbookViewId="0">
      <selection activeCell="F13" sqref="F13"/>
    </sheetView>
  </sheetViews>
  <sheetFormatPr defaultColWidth="9.15" defaultRowHeight="14.25" outlineLevelCol="3"/>
  <cols>
    <col min="1" max="1" width="30.125" style="139" customWidth="1"/>
    <col min="2" max="2" width="15.625" style="139" customWidth="1"/>
    <col min="3" max="3" width="30.125" style="139" customWidth="1"/>
    <col min="4" max="4" width="17.75" style="139" customWidth="1"/>
    <col min="5" max="256" width="9.15" style="139" customWidth="1"/>
    <col min="257" max="16384" width="9.15" style="139"/>
  </cols>
  <sheetData>
    <row r="1" s="138" customFormat="1" ht="42.6" customHeight="1" spans="1:4">
      <c r="A1" s="140" t="s">
        <v>0</v>
      </c>
      <c r="B1" s="140"/>
      <c r="C1" s="140"/>
      <c r="D1" s="140"/>
    </row>
    <row r="2" s="138" customFormat="1" ht="17.1" customHeight="1" spans="1:4">
      <c r="A2" s="141"/>
      <c r="B2" s="141"/>
      <c r="C2" s="141"/>
      <c r="D2" s="141"/>
    </row>
    <row r="3" s="138" customFormat="1" ht="17.1" customHeight="1" spans="1:4">
      <c r="A3" s="141" t="s">
        <v>1</v>
      </c>
      <c r="B3" s="141"/>
      <c r="C3" s="141"/>
      <c r="D3" s="141"/>
    </row>
    <row r="4" s="138" customFormat="1" ht="18.75" customHeight="1" spans="1:4">
      <c r="A4" s="137" t="s">
        <v>2</v>
      </c>
      <c r="B4" s="137" t="s">
        <v>3</v>
      </c>
      <c r="C4" s="137" t="s">
        <v>2</v>
      </c>
      <c r="D4" s="137" t="s">
        <v>3</v>
      </c>
    </row>
    <row r="5" s="138" customFormat="1" ht="17.1" customHeight="1" spans="1:4">
      <c r="A5" s="34" t="s">
        <v>4</v>
      </c>
      <c r="B5" s="11">
        <f>'[1]JB02'!C5</f>
        <v>61728</v>
      </c>
      <c r="C5" s="44" t="s">
        <v>5</v>
      </c>
      <c r="D5" s="38">
        <v>15898</v>
      </c>
    </row>
    <row r="6" s="138" customFormat="1" ht="17.1" customHeight="1" spans="1:4">
      <c r="A6" s="34" t="s">
        <v>6</v>
      </c>
      <c r="B6" s="11">
        <f>'[1]JB02'!C6</f>
        <v>4927</v>
      </c>
      <c r="C6" s="44" t="s">
        <v>7</v>
      </c>
      <c r="D6" s="38">
        <v>0</v>
      </c>
    </row>
    <row r="7" s="138" customFormat="1" ht="17.1" customHeight="1" spans="1:4">
      <c r="A7" s="34" t="s">
        <v>8</v>
      </c>
      <c r="B7" s="11">
        <f>'[1]JB02'!C35</f>
        <v>1512</v>
      </c>
      <c r="C7" s="44" t="s">
        <v>9</v>
      </c>
      <c r="D7" s="38">
        <v>0</v>
      </c>
    </row>
    <row r="8" s="138" customFormat="1" ht="17.1" customHeight="1" spans="1:4">
      <c r="A8" s="34" t="s">
        <v>10</v>
      </c>
      <c r="B8" s="11">
        <f>'[1]JB02'!C64</f>
        <v>13203</v>
      </c>
      <c r="C8" s="44" t="s">
        <v>11</v>
      </c>
      <c r="D8" s="38">
        <v>11349</v>
      </c>
    </row>
    <row r="9" s="138" customFormat="1" ht="17.1" customHeight="1" spans="1:4">
      <c r="A9" s="34" t="s">
        <v>12</v>
      </c>
      <c r="B9" s="11">
        <f>'[1]JB02'!C77</f>
        <v>2573</v>
      </c>
      <c r="C9" s="34" t="s">
        <v>13</v>
      </c>
      <c r="D9" s="38">
        <v>41299</v>
      </c>
    </row>
    <row r="10" s="138" customFormat="1" ht="17.1" customHeight="1" spans="1:4">
      <c r="A10" s="34" t="s">
        <v>14</v>
      </c>
      <c r="B10" s="11">
        <f>'[1]JB02'!C198</f>
        <v>0</v>
      </c>
      <c r="C10" s="44" t="s">
        <v>15</v>
      </c>
      <c r="D10" s="38">
        <v>5261</v>
      </c>
    </row>
    <row r="11" s="138" customFormat="1" ht="17.1" customHeight="1" spans="1:4">
      <c r="A11" s="34" t="s">
        <v>16</v>
      </c>
      <c r="B11" s="11">
        <f>'[1]JB02'!C261</f>
        <v>1804</v>
      </c>
      <c r="C11" s="44" t="s">
        <v>17</v>
      </c>
      <c r="D11" s="38">
        <v>2459</v>
      </c>
    </row>
    <row r="12" s="138" customFormat="1" ht="17.1" customHeight="1" spans="1:4">
      <c r="A12" s="34" t="s">
        <v>18</v>
      </c>
      <c r="B12" s="11">
        <f>'[1]JB02'!C267</f>
        <v>0</v>
      </c>
      <c r="C12" s="44" t="s">
        <v>19</v>
      </c>
      <c r="D12" s="38">
        <v>19204</v>
      </c>
    </row>
    <row r="13" s="138" customFormat="1" ht="17.1" customHeight="1" spans="1:4">
      <c r="A13" s="34" t="s">
        <v>20</v>
      </c>
      <c r="B13" s="11">
        <f>'[1]JB02'!C271</f>
        <v>3022</v>
      </c>
      <c r="C13" s="44" t="s">
        <v>21</v>
      </c>
      <c r="D13" s="38">
        <v>19143</v>
      </c>
    </row>
    <row r="14" s="138" customFormat="1" ht="17.1" customHeight="1" spans="1:4">
      <c r="A14" s="34" t="s">
        <v>22</v>
      </c>
      <c r="B14" s="11">
        <f>'[1]JB02'!C285</f>
        <v>1367</v>
      </c>
      <c r="C14" s="44" t="s">
        <v>23</v>
      </c>
      <c r="D14" s="38">
        <v>4084</v>
      </c>
    </row>
    <row r="15" s="138" customFormat="1" ht="17.1" customHeight="1" spans="1:4">
      <c r="A15" s="34" t="s">
        <v>24</v>
      </c>
      <c r="B15" s="11">
        <f>'[1]JB02'!C294</f>
        <v>860</v>
      </c>
      <c r="C15" s="44" t="s">
        <v>25</v>
      </c>
      <c r="D15" s="38">
        <v>59604</v>
      </c>
    </row>
    <row r="16" s="138" customFormat="1" ht="17.1" customHeight="1" spans="1:4">
      <c r="A16" s="34" t="s">
        <v>26</v>
      </c>
      <c r="B16" s="11">
        <f>'[1]JB02'!C300</f>
        <v>3086</v>
      </c>
      <c r="C16" s="44" t="s">
        <v>27</v>
      </c>
      <c r="D16" s="38">
        <v>28056</v>
      </c>
    </row>
    <row r="17" s="138" customFormat="1" ht="17.1" customHeight="1" spans="1:4">
      <c r="A17" s="34" t="s">
        <v>28</v>
      </c>
      <c r="B17" s="11">
        <f>'[1]JB02'!C309</f>
        <v>2196</v>
      </c>
      <c r="C17" s="44" t="s">
        <v>29</v>
      </c>
      <c r="D17" s="38">
        <v>638</v>
      </c>
    </row>
    <row r="18" s="138" customFormat="1" ht="17.1" customHeight="1" spans="1:4">
      <c r="A18" s="34" t="s">
        <v>30</v>
      </c>
      <c r="B18" s="11">
        <f>'[1]JB02'!C318</f>
        <v>950</v>
      </c>
      <c r="C18" s="44" t="s">
        <v>31</v>
      </c>
      <c r="D18" s="38">
        <v>11487</v>
      </c>
    </row>
    <row r="19" s="138" customFormat="1" ht="17.1" customHeight="1" spans="1:4">
      <c r="A19" s="34" t="s">
        <v>32</v>
      </c>
      <c r="B19" s="11">
        <f>'[1]JB02'!C338</f>
        <v>14991</v>
      </c>
      <c r="C19" s="44" t="s">
        <v>33</v>
      </c>
      <c r="D19" s="38">
        <v>2027</v>
      </c>
    </row>
    <row r="20" s="138" customFormat="1" ht="17.1" customHeight="1" spans="1:4">
      <c r="A20" s="34" t="s">
        <v>34</v>
      </c>
      <c r="B20" s="11">
        <f>'[1]JB02'!C342</f>
        <v>12749</v>
      </c>
      <c r="C20" s="44" t="s">
        <v>35</v>
      </c>
      <c r="D20" s="38">
        <v>391</v>
      </c>
    </row>
    <row r="21" s="138" customFormat="1" ht="17.1" customHeight="1" spans="1:4">
      <c r="A21" s="34" t="s">
        <v>36</v>
      </c>
      <c r="B21" s="11">
        <f>'[1]JB02'!C345</f>
        <v>0</v>
      </c>
      <c r="C21" s="44" t="s">
        <v>37</v>
      </c>
      <c r="D21" s="38">
        <v>0</v>
      </c>
    </row>
    <row r="22" s="138" customFormat="1" ht="17.1" customHeight="1" spans="1:4">
      <c r="A22" s="34" t="s">
        <v>38</v>
      </c>
      <c r="B22" s="11">
        <f>'[1]JB02'!C44+'[1]JB02'!C321+'[1]JB02'!C324+'[1]JB02'!C327+'[1]JB02'!C348</f>
        <v>0</v>
      </c>
      <c r="C22" s="44" t="s">
        <v>39</v>
      </c>
      <c r="D22" s="38">
        <v>1587</v>
      </c>
    </row>
    <row r="23" s="138" customFormat="1" ht="17.1" customHeight="1" spans="1:4">
      <c r="A23" s="34" t="s">
        <v>40</v>
      </c>
      <c r="B23" s="11">
        <f>'[1]JB02'!C349</f>
        <v>30826</v>
      </c>
      <c r="C23" s="44" t="s">
        <v>41</v>
      </c>
      <c r="D23" s="38">
        <v>10234</v>
      </c>
    </row>
    <row r="24" s="138" customFormat="1" ht="17.1" customHeight="1" spans="1:4">
      <c r="A24" s="34" t="s">
        <v>42</v>
      </c>
      <c r="B24" s="11">
        <f>'[1]JB02'!C350</f>
        <v>2059</v>
      </c>
      <c r="C24" s="44" t="s">
        <v>43</v>
      </c>
      <c r="D24" s="38">
        <v>1212</v>
      </c>
    </row>
    <row r="25" s="138" customFormat="1" ht="17.1" customHeight="1" spans="1:4">
      <c r="A25" s="34" t="s">
        <v>44</v>
      </c>
      <c r="B25" s="11">
        <f>'[1]JB02'!C384</f>
        <v>16547</v>
      </c>
      <c r="C25" s="44" t="s">
        <v>45</v>
      </c>
      <c r="D25" s="38">
        <v>377</v>
      </c>
    </row>
    <row r="26" s="138" customFormat="1" ht="17.1" customHeight="1" spans="1:4">
      <c r="A26" s="34" t="s">
        <v>46</v>
      </c>
      <c r="B26" s="11">
        <f>'[1]JB02'!C717</f>
        <v>1018</v>
      </c>
      <c r="C26" s="44" t="s">
        <v>47</v>
      </c>
      <c r="D26" s="38">
        <v>1506</v>
      </c>
    </row>
    <row r="27" s="138" customFormat="1" ht="17.1" customHeight="1" spans="1:4">
      <c r="A27" s="34" t="s">
        <v>48</v>
      </c>
      <c r="B27" s="11">
        <f>'[1]JB02'!C750</f>
        <v>8705</v>
      </c>
      <c r="C27" s="44" t="s">
        <v>49</v>
      </c>
      <c r="D27" s="38">
        <v>1506</v>
      </c>
    </row>
    <row r="28" s="138" customFormat="1" ht="17.1" customHeight="1" spans="1:4">
      <c r="A28" s="34" t="s">
        <v>50</v>
      </c>
      <c r="B28" s="11">
        <f>'[1]JB02'!C768</f>
        <v>2496</v>
      </c>
      <c r="C28" s="44" t="s">
        <v>51</v>
      </c>
      <c r="D28" s="38">
        <v>0</v>
      </c>
    </row>
    <row r="29" s="138" customFormat="1" ht="17.25" customHeight="1" spans="1:4">
      <c r="A29" s="34" t="s">
        <v>52</v>
      </c>
      <c r="B29" s="11">
        <f>'[1]JB02'!C797</f>
        <v>1</v>
      </c>
      <c r="C29" s="44"/>
      <c r="D29" s="65"/>
    </row>
    <row r="30" s="138" customFormat="1" ht="17.25" customHeight="1" spans="1:4">
      <c r="A30" s="137" t="s">
        <v>53</v>
      </c>
      <c r="B30" s="11">
        <f>'[1]JB02'!C814</f>
        <v>92554</v>
      </c>
      <c r="C30" s="137" t="s">
        <v>54</v>
      </c>
      <c r="D30" s="11">
        <f>SUM(D5:D26,D28)</f>
        <v>235816</v>
      </c>
    </row>
  </sheetData>
  <mergeCells count="3">
    <mergeCell ref="A1:D1"/>
    <mergeCell ref="A2:D2"/>
    <mergeCell ref="A3:D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"/>
  <sheetViews>
    <sheetView workbookViewId="0">
      <selection activeCell="A2" sqref="A2:D2"/>
    </sheetView>
  </sheetViews>
  <sheetFormatPr defaultColWidth="9.15" defaultRowHeight="14.25" outlineLevelCol="3"/>
  <cols>
    <col min="1" max="1" width="30.125" style="134" customWidth="1"/>
    <col min="2" max="2" width="15.625" style="134" customWidth="1"/>
    <col min="3" max="3" width="30.125" style="134" customWidth="1"/>
    <col min="4" max="4" width="17.75" style="134" customWidth="1"/>
    <col min="5" max="256" width="9.15" style="134" customWidth="1"/>
    <col min="257" max="16384" width="9.15" style="134"/>
  </cols>
  <sheetData>
    <row r="1" s="133" customFormat="1" ht="42.6" customHeight="1" spans="1:4">
      <c r="A1" s="135" t="s">
        <v>55</v>
      </c>
      <c r="B1" s="135"/>
      <c r="C1" s="135"/>
      <c r="D1" s="135"/>
    </row>
    <row r="2" s="133" customFormat="1" ht="17.1" customHeight="1" spans="1:4">
      <c r="A2" s="136"/>
      <c r="B2" s="136"/>
      <c r="C2" s="136"/>
      <c r="D2" s="136"/>
    </row>
    <row r="3" s="133" customFormat="1" ht="17.1" customHeight="1" spans="1:4">
      <c r="A3" s="136" t="s">
        <v>1</v>
      </c>
      <c r="B3" s="136"/>
      <c r="C3" s="136"/>
      <c r="D3" s="136"/>
    </row>
    <row r="4" s="133" customFormat="1" ht="18.75" customHeight="1" spans="1:4">
      <c r="A4" s="137" t="s">
        <v>2</v>
      </c>
      <c r="B4" s="137" t="s">
        <v>3</v>
      </c>
      <c r="C4" s="137" t="s">
        <v>2</v>
      </c>
      <c r="D4" s="137" t="s">
        <v>3</v>
      </c>
    </row>
    <row r="5" s="133" customFormat="1" ht="17.1" customHeight="1" spans="1:4">
      <c r="A5" s="34" t="s">
        <v>4</v>
      </c>
      <c r="B5" s="11">
        <f>'[2]JB02'!C5</f>
        <v>36580</v>
      </c>
      <c r="C5" s="44" t="s">
        <v>5</v>
      </c>
      <c r="D5" s="38">
        <v>9838</v>
      </c>
    </row>
    <row r="6" s="133" customFormat="1" ht="17.1" customHeight="1" spans="1:4">
      <c r="A6" s="34" t="s">
        <v>6</v>
      </c>
      <c r="B6" s="11">
        <f>'[2]JB02'!C6</f>
        <v>3521</v>
      </c>
      <c r="C6" s="44" t="s">
        <v>7</v>
      </c>
      <c r="D6" s="38">
        <v>0</v>
      </c>
    </row>
    <row r="7" s="133" customFormat="1" ht="17.1" customHeight="1" spans="1:4">
      <c r="A7" s="34" t="s">
        <v>8</v>
      </c>
      <c r="B7" s="11">
        <f>'[2]JB02'!C35</f>
        <v>840</v>
      </c>
      <c r="C7" s="44" t="s">
        <v>9</v>
      </c>
      <c r="D7" s="38">
        <v>0</v>
      </c>
    </row>
    <row r="8" s="133" customFormat="1" ht="17.1" customHeight="1" spans="1:4">
      <c r="A8" s="34" t="s">
        <v>10</v>
      </c>
      <c r="B8" s="11">
        <f>'[2]JB02'!C64</f>
        <v>9617</v>
      </c>
      <c r="C8" s="44" t="s">
        <v>11</v>
      </c>
      <c r="D8" s="38">
        <v>9379</v>
      </c>
    </row>
    <row r="9" s="133" customFormat="1" ht="17.1" customHeight="1" spans="1:4">
      <c r="A9" s="34" t="s">
        <v>12</v>
      </c>
      <c r="B9" s="11">
        <f>'[2]JB02'!C77</f>
        <v>799</v>
      </c>
      <c r="C9" s="34" t="s">
        <v>13</v>
      </c>
      <c r="D9" s="38">
        <v>15296</v>
      </c>
    </row>
    <row r="10" s="133" customFormat="1" ht="17.1" customHeight="1" spans="1:4">
      <c r="A10" s="34" t="s">
        <v>14</v>
      </c>
      <c r="B10" s="11">
        <f>'[2]JB02'!C198</f>
        <v>0</v>
      </c>
      <c r="C10" s="44" t="s">
        <v>15</v>
      </c>
      <c r="D10" s="38">
        <v>5044</v>
      </c>
    </row>
    <row r="11" s="133" customFormat="1" ht="17.1" customHeight="1" spans="1:4">
      <c r="A11" s="34" t="s">
        <v>16</v>
      </c>
      <c r="B11" s="11">
        <f>'[2]JB02'!C261</f>
        <v>1349</v>
      </c>
      <c r="C11" s="44" t="s">
        <v>17</v>
      </c>
      <c r="D11" s="38">
        <v>1244</v>
      </c>
    </row>
    <row r="12" s="133" customFormat="1" ht="17.1" customHeight="1" spans="1:4">
      <c r="A12" s="34" t="s">
        <v>18</v>
      </c>
      <c r="B12" s="11">
        <f>'[2]JB02'!C267</f>
        <v>0</v>
      </c>
      <c r="C12" s="44" t="s">
        <v>19</v>
      </c>
      <c r="D12" s="38">
        <v>3201</v>
      </c>
    </row>
    <row r="13" s="133" customFormat="1" ht="17.1" customHeight="1" spans="1:4">
      <c r="A13" s="34" t="s">
        <v>20</v>
      </c>
      <c r="B13" s="11">
        <f>'[2]JB02'!C271</f>
        <v>1631</v>
      </c>
      <c r="C13" s="44" t="s">
        <v>21</v>
      </c>
      <c r="D13" s="38">
        <v>4791</v>
      </c>
    </row>
    <row r="14" s="133" customFormat="1" ht="17.1" customHeight="1" spans="1:4">
      <c r="A14" s="34" t="s">
        <v>22</v>
      </c>
      <c r="B14" s="11">
        <f>'[2]JB02'!C285</f>
        <v>896</v>
      </c>
      <c r="C14" s="44" t="s">
        <v>23</v>
      </c>
      <c r="D14" s="38">
        <v>3788</v>
      </c>
    </row>
    <row r="15" s="133" customFormat="1" ht="17.1" customHeight="1" spans="1:4">
      <c r="A15" s="34" t="s">
        <v>24</v>
      </c>
      <c r="B15" s="11">
        <f>'[2]JB02'!C294</f>
        <v>559</v>
      </c>
      <c r="C15" s="44" t="s">
        <v>25</v>
      </c>
      <c r="D15" s="38">
        <v>51889</v>
      </c>
    </row>
    <row r="16" s="133" customFormat="1" ht="17.1" customHeight="1" spans="1:4">
      <c r="A16" s="34" t="s">
        <v>26</v>
      </c>
      <c r="B16" s="11">
        <f>'[2]JB02'!C300</f>
        <v>2151</v>
      </c>
      <c r="C16" s="44" t="s">
        <v>27</v>
      </c>
      <c r="D16" s="38">
        <v>16707</v>
      </c>
    </row>
    <row r="17" s="133" customFormat="1" ht="17.1" customHeight="1" spans="1:4">
      <c r="A17" s="34" t="s">
        <v>28</v>
      </c>
      <c r="B17" s="11">
        <f>'[2]JB02'!C309</f>
        <v>961</v>
      </c>
      <c r="C17" s="44" t="s">
        <v>29</v>
      </c>
      <c r="D17" s="38">
        <v>59</v>
      </c>
    </row>
    <row r="18" s="133" customFormat="1" ht="17.1" customHeight="1" spans="1:4">
      <c r="A18" s="34" t="s">
        <v>30</v>
      </c>
      <c r="B18" s="11">
        <f>'[2]JB02'!C318</f>
        <v>210</v>
      </c>
      <c r="C18" s="44" t="s">
        <v>31</v>
      </c>
      <c r="D18" s="38">
        <v>10888</v>
      </c>
    </row>
    <row r="19" s="133" customFormat="1" ht="17.1" customHeight="1" spans="1:4">
      <c r="A19" s="34" t="s">
        <v>32</v>
      </c>
      <c r="B19" s="11">
        <f>'[2]JB02'!C338</f>
        <v>10568</v>
      </c>
      <c r="C19" s="44" t="s">
        <v>33</v>
      </c>
      <c r="D19" s="38">
        <v>1831</v>
      </c>
    </row>
    <row r="20" s="133" customFormat="1" ht="17.1" customHeight="1" spans="1:4">
      <c r="A20" s="34" t="s">
        <v>34</v>
      </c>
      <c r="B20" s="11">
        <f>'[2]JB02'!C342</f>
        <v>4318</v>
      </c>
      <c r="C20" s="44" t="s">
        <v>35</v>
      </c>
      <c r="D20" s="38">
        <v>391</v>
      </c>
    </row>
    <row r="21" s="133" customFormat="1" ht="17.1" customHeight="1" spans="1:4">
      <c r="A21" s="34" t="s">
        <v>36</v>
      </c>
      <c r="B21" s="11">
        <f>'[2]JB02'!C345</f>
        <v>0</v>
      </c>
      <c r="C21" s="44" t="s">
        <v>37</v>
      </c>
      <c r="D21" s="38">
        <v>0</v>
      </c>
    </row>
    <row r="22" s="133" customFormat="1" ht="17.1" customHeight="1" spans="1:4">
      <c r="A22" s="34" t="s">
        <v>38</v>
      </c>
      <c r="B22" s="11">
        <f>'[2]JB02'!C44+'[2]JB02'!C321+'[2]JB02'!C324+'[2]JB02'!C327+'[2]JB02'!C348</f>
        <v>0</v>
      </c>
      <c r="C22" s="44" t="s">
        <v>39</v>
      </c>
      <c r="D22" s="38">
        <v>931</v>
      </c>
    </row>
    <row r="23" s="133" customFormat="1" ht="17.1" customHeight="1" spans="1:4">
      <c r="A23" s="34" t="s">
        <v>40</v>
      </c>
      <c r="B23" s="11">
        <f>'[2]JB02'!C349</f>
        <v>24804</v>
      </c>
      <c r="C23" s="44" t="s">
        <v>41</v>
      </c>
      <c r="D23" s="38">
        <v>9514</v>
      </c>
    </row>
    <row r="24" s="133" customFormat="1" ht="17.1" customHeight="1" spans="1:4">
      <c r="A24" s="34" t="s">
        <v>42</v>
      </c>
      <c r="B24" s="11">
        <f>'[2]JB02'!C350</f>
        <v>1250</v>
      </c>
      <c r="C24" s="44" t="s">
        <v>43</v>
      </c>
      <c r="D24" s="38">
        <v>1112</v>
      </c>
    </row>
    <row r="25" s="133" customFormat="1" ht="17.1" customHeight="1" spans="1:4">
      <c r="A25" s="34" t="s">
        <v>44</v>
      </c>
      <c r="B25" s="11">
        <f>'[2]JB02'!C384</f>
        <v>14653</v>
      </c>
      <c r="C25" s="44" t="s">
        <v>45</v>
      </c>
      <c r="D25" s="38">
        <v>337</v>
      </c>
    </row>
    <row r="26" s="133" customFormat="1" ht="17.1" customHeight="1" spans="1:4">
      <c r="A26" s="34" t="s">
        <v>46</v>
      </c>
      <c r="B26" s="11">
        <f>'[2]JB02'!C717</f>
        <v>862</v>
      </c>
      <c r="C26" s="44" t="s">
        <v>47</v>
      </c>
      <c r="D26" s="38">
        <v>1506</v>
      </c>
    </row>
    <row r="27" s="133" customFormat="1" ht="17.1" customHeight="1" spans="1:4">
      <c r="A27" s="34" t="s">
        <v>48</v>
      </c>
      <c r="B27" s="11">
        <f>'[2]JB02'!C750</f>
        <v>7985</v>
      </c>
      <c r="C27" s="44" t="s">
        <v>49</v>
      </c>
      <c r="D27" s="38">
        <v>1506</v>
      </c>
    </row>
    <row r="28" s="133" customFormat="1" ht="17.1" customHeight="1" spans="1:4">
      <c r="A28" s="34" t="s">
        <v>50</v>
      </c>
      <c r="B28" s="11">
        <f>'[2]JB02'!C768</f>
        <v>54</v>
      </c>
      <c r="C28" s="44" t="s">
        <v>51</v>
      </c>
      <c r="D28" s="38">
        <v>0</v>
      </c>
    </row>
    <row r="29" s="133" customFormat="1" ht="17.25" customHeight="1" spans="1:4">
      <c r="A29" s="34" t="s">
        <v>52</v>
      </c>
      <c r="B29" s="11">
        <f>'[2]JB02'!C797</f>
        <v>0</v>
      </c>
      <c r="C29" s="44"/>
      <c r="D29" s="65"/>
    </row>
    <row r="30" s="133" customFormat="1" ht="17.25" customHeight="1" spans="1:4">
      <c r="A30" s="137" t="s">
        <v>53</v>
      </c>
      <c r="B30" s="11">
        <f>'[2]JB02'!C814</f>
        <v>61384</v>
      </c>
      <c r="C30" s="137" t="s">
        <v>54</v>
      </c>
      <c r="D30" s="11">
        <f>SUM(D5:D26,D28)</f>
        <v>147746</v>
      </c>
    </row>
  </sheetData>
  <mergeCells count="3">
    <mergeCell ref="A1:D1"/>
    <mergeCell ref="A2:D2"/>
    <mergeCell ref="A3:D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5"/>
  <sheetViews>
    <sheetView workbookViewId="0">
      <selection activeCell="A2" sqref="A2:D2"/>
    </sheetView>
  </sheetViews>
  <sheetFormatPr defaultColWidth="9.15" defaultRowHeight="14.25" outlineLevelCol="3"/>
  <cols>
    <col min="1" max="1" width="34.75" style="49" customWidth="1"/>
    <col min="2" max="2" width="19.5" style="49" customWidth="1"/>
    <col min="3" max="3" width="33.75" style="49" customWidth="1"/>
    <col min="4" max="4" width="19.75" style="49" customWidth="1"/>
    <col min="5" max="256" width="9.15" style="49" customWidth="1"/>
    <col min="257" max="16384" width="9.15" style="49"/>
  </cols>
  <sheetData>
    <row r="1" s="49" customFormat="1" ht="34" customHeight="1" spans="1:4">
      <c r="A1" s="117" t="s">
        <v>56</v>
      </c>
      <c r="B1" s="117"/>
      <c r="C1" s="117"/>
      <c r="D1" s="117"/>
    </row>
    <row r="2" s="49" customFormat="1" ht="16.9" customHeight="1" spans="1:4">
      <c r="A2" s="51"/>
      <c r="B2" s="51"/>
      <c r="C2" s="51"/>
      <c r="D2" s="51"/>
    </row>
    <row r="3" s="49" customFormat="1" ht="16.9" customHeight="1" spans="1:4">
      <c r="A3" s="51" t="s">
        <v>1</v>
      </c>
      <c r="B3" s="51"/>
      <c r="C3" s="51"/>
      <c r="D3" s="51"/>
    </row>
    <row r="4" s="49" customFormat="1" ht="16.95" customHeight="1" spans="1:4">
      <c r="A4" s="10" t="s">
        <v>2</v>
      </c>
      <c r="B4" s="10" t="s">
        <v>57</v>
      </c>
      <c r="C4" s="10" t="s">
        <v>2</v>
      </c>
      <c r="D4" s="10" t="s">
        <v>57</v>
      </c>
    </row>
    <row r="5" s="49" customFormat="1" ht="16.95" customHeight="1" spans="1:4">
      <c r="A5" s="47" t="s">
        <v>58</v>
      </c>
      <c r="B5" s="11">
        <f>'[3]L01'!C5</f>
        <v>92554</v>
      </c>
      <c r="C5" s="47" t="s">
        <v>59</v>
      </c>
      <c r="D5" s="11">
        <f>'[3]L02'!C5</f>
        <v>235816</v>
      </c>
    </row>
    <row r="6" s="49" customFormat="1" ht="16.95" customHeight="1" spans="1:4">
      <c r="A6" s="47" t="s">
        <v>60</v>
      </c>
      <c r="B6" s="11">
        <f>SUM(B7,B12,B31)</f>
        <v>130930</v>
      </c>
      <c r="C6" s="30" t="s">
        <v>61</v>
      </c>
      <c r="D6" s="11">
        <f>SUM(D7,D12,D31)</f>
        <v>0</v>
      </c>
    </row>
    <row r="7" s="49" customFormat="1" ht="16.95" customHeight="1" spans="1:4">
      <c r="A7" s="47" t="s">
        <v>62</v>
      </c>
      <c r="B7" s="11">
        <f>SUM(B8:B11)</f>
        <v>1804</v>
      </c>
      <c r="C7" s="30" t="s">
        <v>63</v>
      </c>
      <c r="D7" s="11">
        <f>SUM(D8:D11)</f>
        <v>0</v>
      </c>
    </row>
    <row r="8" s="49" customFormat="1" ht="16.95" customHeight="1" spans="1:4">
      <c r="A8" s="27" t="s">
        <v>64</v>
      </c>
      <c r="B8" s="14">
        <v>1040</v>
      </c>
      <c r="C8" s="34" t="s">
        <v>65</v>
      </c>
      <c r="D8" s="14">
        <v>0</v>
      </c>
    </row>
    <row r="9" s="49" customFormat="1" ht="16.95" customHeight="1" spans="1:4">
      <c r="A9" s="27" t="s">
        <v>66</v>
      </c>
      <c r="B9" s="14">
        <v>674</v>
      </c>
      <c r="C9" s="34" t="s">
        <v>67</v>
      </c>
      <c r="D9" s="14">
        <v>0</v>
      </c>
    </row>
    <row r="10" s="49" customFormat="1" ht="16.95" customHeight="1" spans="1:4">
      <c r="A10" s="27" t="s">
        <v>68</v>
      </c>
      <c r="B10" s="14">
        <v>90</v>
      </c>
      <c r="C10" s="34" t="s">
        <v>69</v>
      </c>
      <c r="D10" s="14">
        <v>0</v>
      </c>
    </row>
    <row r="11" s="49" customFormat="1" ht="16.95" customHeight="1" spans="1:4">
      <c r="A11" s="27" t="s">
        <v>70</v>
      </c>
      <c r="B11" s="14">
        <v>0</v>
      </c>
      <c r="C11" s="34" t="s">
        <v>71</v>
      </c>
      <c r="D11" s="14">
        <v>0</v>
      </c>
    </row>
    <row r="12" s="49" customFormat="1" ht="16.95" customHeight="1" spans="1:4">
      <c r="A12" s="47" t="s">
        <v>72</v>
      </c>
      <c r="B12" s="11">
        <f>SUM(B13:B30)</f>
        <v>70290</v>
      </c>
      <c r="C12" s="30" t="s">
        <v>73</v>
      </c>
      <c r="D12" s="11">
        <f>SUM(D13:D30)</f>
        <v>0</v>
      </c>
    </row>
    <row r="13" s="49" customFormat="1" ht="16.95" customHeight="1" spans="1:4">
      <c r="A13" s="27" t="s">
        <v>74</v>
      </c>
      <c r="B13" s="14">
        <v>0</v>
      </c>
      <c r="C13" s="34" t="s">
        <v>75</v>
      </c>
      <c r="D13" s="14">
        <v>0</v>
      </c>
    </row>
    <row r="14" s="49" customFormat="1" ht="16.95" customHeight="1" spans="1:4">
      <c r="A14" s="27" t="s">
        <v>76</v>
      </c>
      <c r="B14" s="14">
        <v>13481</v>
      </c>
      <c r="C14" s="34" t="s">
        <v>77</v>
      </c>
      <c r="D14" s="14">
        <v>0</v>
      </c>
    </row>
    <row r="15" s="49" customFormat="1" ht="16.95" customHeight="1" spans="1:4">
      <c r="A15" s="27" t="s">
        <v>78</v>
      </c>
      <c r="B15" s="14">
        <v>114</v>
      </c>
      <c r="C15" s="34" t="s">
        <v>79</v>
      </c>
      <c r="D15" s="14">
        <v>0</v>
      </c>
    </row>
    <row r="16" s="49" customFormat="1" ht="16.95" customHeight="1" spans="1:4">
      <c r="A16" s="27" t="s">
        <v>80</v>
      </c>
      <c r="B16" s="14">
        <v>4191</v>
      </c>
      <c r="C16" s="34" t="s">
        <v>81</v>
      </c>
      <c r="D16" s="14">
        <v>0</v>
      </c>
    </row>
    <row r="17" s="49" customFormat="1" ht="16.95" customHeight="1" spans="1:4">
      <c r="A17" s="27" t="s">
        <v>82</v>
      </c>
      <c r="B17" s="14">
        <v>9956</v>
      </c>
      <c r="C17" s="34" t="s">
        <v>83</v>
      </c>
      <c r="D17" s="14">
        <v>0</v>
      </c>
    </row>
    <row r="18" s="49" customFormat="1" ht="16.95" customHeight="1" spans="1:4">
      <c r="A18" s="27" t="s">
        <v>84</v>
      </c>
      <c r="B18" s="14">
        <v>0</v>
      </c>
      <c r="C18" s="34" t="s">
        <v>85</v>
      </c>
      <c r="D18" s="14">
        <v>0</v>
      </c>
    </row>
    <row r="19" s="49" customFormat="1" ht="16.95" customHeight="1" spans="1:4">
      <c r="A19" s="27" t="s">
        <v>86</v>
      </c>
      <c r="B19" s="14">
        <v>0</v>
      </c>
      <c r="C19" s="34" t="s">
        <v>87</v>
      </c>
      <c r="D19" s="14">
        <v>0</v>
      </c>
    </row>
    <row r="20" s="49" customFormat="1" ht="16.95" customHeight="1" spans="1:4">
      <c r="A20" s="27" t="s">
        <v>88</v>
      </c>
      <c r="B20" s="14">
        <v>0</v>
      </c>
      <c r="C20" s="34" t="s">
        <v>89</v>
      </c>
      <c r="D20" s="14">
        <v>0</v>
      </c>
    </row>
    <row r="21" s="49" customFormat="1" ht="16.95" customHeight="1" spans="1:4">
      <c r="A21" s="27" t="s">
        <v>90</v>
      </c>
      <c r="B21" s="14">
        <v>562</v>
      </c>
      <c r="C21" s="34" t="s">
        <v>91</v>
      </c>
      <c r="D21" s="14">
        <v>0</v>
      </c>
    </row>
    <row r="22" s="49" customFormat="1" ht="16.95" customHeight="1" spans="1:4">
      <c r="A22" s="27" t="s">
        <v>92</v>
      </c>
      <c r="B22" s="14">
        <v>1004</v>
      </c>
      <c r="C22" s="34" t="s">
        <v>93</v>
      </c>
      <c r="D22" s="14">
        <v>0</v>
      </c>
    </row>
    <row r="23" s="49" customFormat="1" ht="16.95" customHeight="1" spans="1:4">
      <c r="A23" s="27" t="s">
        <v>94</v>
      </c>
      <c r="B23" s="14">
        <v>1534</v>
      </c>
      <c r="C23" s="34" t="s">
        <v>95</v>
      </c>
      <c r="D23" s="14">
        <v>0</v>
      </c>
    </row>
    <row r="24" s="49" customFormat="1" ht="16.95" customHeight="1" spans="1:4">
      <c r="A24" s="27" t="s">
        <v>96</v>
      </c>
      <c r="B24" s="14">
        <v>1091</v>
      </c>
      <c r="C24" s="34" t="s">
        <v>97</v>
      </c>
      <c r="D24" s="14">
        <v>0</v>
      </c>
    </row>
    <row r="25" s="49" customFormat="1" ht="16.95" customHeight="1" spans="1:4">
      <c r="A25" s="27" t="s">
        <v>98</v>
      </c>
      <c r="B25" s="14">
        <v>9583</v>
      </c>
      <c r="C25" s="34" t="s">
        <v>99</v>
      </c>
      <c r="D25" s="14">
        <v>0</v>
      </c>
    </row>
    <row r="26" s="49" customFormat="1" ht="16.95" customHeight="1" spans="1:4">
      <c r="A26" s="27" t="s">
        <v>100</v>
      </c>
      <c r="B26" s="14">
        <v>588</v>
      </c>
      <c r="C26" s="34" t="s">
        <v>101</v>
      </c>
      <c r="D26" s="14">
        <v>0</v>
      </c>
    </row>
    <row r="27" s="49" customFormat="1" ht="16.95" customHeight="1" spans="1:4">
      <c r="A27" s="27" t="s">
        <v>102</v>
      </c>
      <c r="B27" s="14">
        <v>0</v>
      </c>
      <c r="C27" s="34" t="s">
        <v>103</v>
      </c>
      <c r="D27" s="14">
        <v>0</v>
      </c>
    </row>
    <row r="28" s="49" customFormat="1" ht="16.95" customHeight="1" spans="1:4">
      <c r="A28" s="27" t="s">
        <v>104</v>
      </c>
      <c r="B28" s="14">
        <v>0</v>
      </c>
      <c r="C28" s="34" t="s">
        <v>105</v>
      </c>
      <c r="D28" s="14">
        <v>0</v>
      </c>
    </row>
    <row r="29" s="49" customFormat="1" ht="16.95" customHeight="1" spans="1:4">
      <c r="A29" s="27" t="s">
        <v>106</v>
      </c>
      <c r="B29" s="14">
        <v>8186</v>
      </c>
      <c r="C29" s="34" t="s">
        <v>107</v>
      </c>
      <c r="D29" s="14">
        <v>0</v>
      </c>
    </row>
    <row r="30" s="49" customFormat="1" ht="16.95" customHeight="1" spans="1:4">
      <c r="A30" s="27" t="s">
        <v>108</v>
      </c>
      <c r="B30" s="14">
        <v>20000</v>
      </c>
      <c r="C30" s="34" t="s">
        <v>109</v>
      </c>
      <c r="D30" s="14">
        <v>0</v>
      </c>
    </row>
    <row r="31" s="49" customFormat="1" ht="16.95" customHeight="1" spans="1:4">
      <c r="A31" s="47" t="s">
        <v>110</v>
      </c>
      <c r="B31" s="14">
        <v>58836</v>
      </c>
      <c r="C31" s="30" t="s">
        <v>111</v>
      </c>
      <c r="D31" s="14">
        <v>0</v>
      </c>
    </row>
    <row r="32" s="49" customFormat="1" ht="16.95" customHeight="1" spans="1:4">
      <c r="A32" s="47" t="s">
        <v>112</v>
      </c>
      <c r="B32" s="14">
        <v>0</v>
      </c>
      <c r="C32" s="30" t="s">
        <v>113</v>
      </c>
      <c r="D32" s="14">
        <v>0</v>
      </c>
    </row>
    <row r="33" s="49" customFormat="1" ht="16.95" customHeight="1" spans="1:4">
      <c r="A33" s="47" t="s">
        <v>114</v>
      </c>
      <c r="B33" s="11">
        <f>SUM(B34:B37)</f>
        <v>0</v>
      </c>
      <c r="C33" s="30" t="s">
        <v>115</v>
      </c>
      <c r="D33" s="11">
        <f>SUM(D34:D37)</f>
        <v>1218</v>
      </c>
    </row>
    <row r="34" s="49" customFormat="1" ht="16.95" customHeight="1" spans="1:4">
      <c r="A34" s="27" t="s">
        <v>116</v>
      </c>
      <c r="B34" s="14">
        <v>0</v>
      </c>
      <c r="C34" s="34" t="s">
        <v>117</v>
      </c>
      <c r="D34" s="14">
        <v>0</v>
      </c>
    </row>
    <row r="35" s="49" customFormat="1" ht="16.95" customHeight="1" spans="1:4">
      <c r="A35" s="27" t="s">
        <v>118</v>
      </c>
      <c r="B35" s="14">
        <v>0</v>
      </c>
      <c r="C35" s="34" t="s">
        <v>119</v>
      </c>
      <c r="D35" s="14">
        <v>168</v>
      </c>
    </row>
    <row r="36" s="49" customFormat="1" ht="16.95" customHeight="1" spans="1:4">
      <c r="A36" s="27" t="s">
        <v>120</v>
      </c>
      <c r="B36" s="14">
        <v>0</v>
      </c>
      <c r="C36" s="34" t="s">
        <v>121</v>
      </c>
      <c r="D36" s="14">
        <v>0</v>
      </c>
    </row>
    <row r="37" s="49" customFormat="1" ht="16.95" customHeight="1" spans="1:4">
      <c r="A37" s="27" t="s">
        <v>122</v>
      </c>
      <c r="B37" s="14">
        <v>0</v>
      </c>
      <c r="C37" s="34" t="s">
        <v>123</v>
      </c>
      <c r="D37" s="14">
        <v>1050</v>
      </c>
    </row>
    <row r="38" s="49" customFormat="1" ht="16.95" customHeight="1" spans="1:4">
      <c r="A38" s="47" t="s">
        <v>124</v>
      </c>
      <c r="B38" s="14">
        <v>0</v>
      </c>
      <c r="C38" s="30" t="s">
        <v>125</v>
      </c>
      <c r="D38" s="14">
        <v>0</v>
      </c>
    </row>
    <row r="39" s="49" customFormat="1" ht="16.95" customHeight="1" spans="1:4">
      <c r="A39" s="47" t="s">
        <v>126</v>
      </c>
      <c r="B39" s="11">
        <f>SUM(B40:B42)</f>
        <v>0</v>
      </c>
      <c r="C39" s="30" t="s">
        <v>127</v>
      </c>
      <c r="D39" s="11">
        <f>SUM(D40:D42)</f>
        <v>0</v>
      </c>
    </row>
    <row r="40" s="49" customFormat="1" ht="16.95" customHeight="1" spans="1:4">
      <c r="A40" s="27" t="s">
        <v>128</v>
      </c>
      <c r="B40" s="38">
        <v>0</v>
      </c>
      <c r="C40" s="34" t="s">
        <v>129</v>
      </c>
      <c r="D40" s="38">
        <v>0</v>
      </c>
    </row>
    <row r="41" s="49" customFormat="1" ht="16.95" customHeight="1" spans="1:4">
      <c r="A41" s="27" t="s">
        <v>130</v>
      </c>
      <c r="B41" s="14">
        <v>0</v>
      </c>
      <c r="C41" s="34" t="s">
        <v>131</v>
      </c>
      <c r="D41" s="14">
        <v>0</v>
      </c>
    </row>
    <row r="42" s="49" customFormat="1" ht="16.95" customHeight="1" spans="1:4">
      <c r="A42" s="27" t="s">
        <v>132</v>
      </c>
      <c r="B42" s="14">
        <v>0</v>
      </c>
      <c r="C42" s="34" t="s">
        <v>133</v>
      </c>
      <c r="D42" s="14">
        <v>0</v>
      </c>
    </row>
    <row r="43" s="49" customFormat="1" ht="16.95" customHeight="1" spans="1:4">
      <c r="A43" s="47" t="s">
        <v>134</v>
      </c>
      <c r="B43" s="31">
        <f>B44</f>
        <v>0</v>
      </c>
      <c r="C43" s="30" t="s">
        <v>135</v>
      </c>
      <c r="D43" s="11">
        <f>D44</f>
        <v>14500</v>
      </c>
    </row>
    <row r="44" s="49" customFormat="1" ht="16.95" customHeight="1" spans="1:4">
      <c r="A44" s="79" t="s">
        <v>136</v>
      </c>
      <c r="B44" s="11">
        <f>B45</f>
        <v>0</v>
      </c>
      <c r="C44" s="128" t="s">
        <v>137</v>
      </c>
      <c r="D44" s="11">
        <f>D45</f>
        <v>14500</v>
      </c>
    </row>
    <row r="45" s="49" customFormat="1" ht="16.95" customHeight="1" spans="1:4">
      <c r="A45" s="47" t="s">
        <v>138</v>
      </c>
      <c r="B45" s="80">
        <f>SUM(B46:B49)</f>
        <v>0</v>
      </c>
      <c r="C45" s="30" t="s">
        <v>139</v>
      </c>
      <c r="D45" s="80">
        <f>SUM(D46:D49)</f>
        <v>14500</v>
      </c>
    </row>
    <row r="46" s="49" customFormat="1" ht="16.95" customHeight="1" spans="1:4">
      <c r="A46" s="27" t="s">
        <v>140</v>
      </c>
      <c r="B46" s="38">
        <v>0</v>
      </c>
      <c r="C46" s="34" t="s">
        <v>141</v>
      </c>
      <c r="D46" s="38">
        <v>4000</v>
      </c>
    </row>
    <row r="47" s="49" customFormat="1" ht="16.95" customHeight="1" spans="1:4">
      <c r="A47" s="27" t="s">
        <v>142</v>
      </c>
      <c r="B47" s="38">
        <v>0</v>
      </c>
      <c r="C47" s="34" t="s">
        <v>143</v>
      </c>
      <c r="D47" s="38">
        <v>0</v>
      </c>
    </row>
    <row r="48" s="49" customFormat="1" ht="16.95" customHeight="1" spans="1:4">
      <c r="A48" s="27" t="s">
        <v>144</v>
      </c>
      <c r="B48" s="38">
        <v>0</v>
      </c>
      <c r="C48" s="34" t="s">
        <v>145</v>
      </c>
      <c r="D48" s="38">
        <v>0</v>
      </c>
    </row>
    <row r="49" s="49" customFormat="1" ht="16.95" customHeight="1" spans="1:4">
      <c r="A49" s="27" t="s">
        <v>146</v>
      </c>
      <c r="B49" s="38">
        <v>0</v>
      </c>
      <c r="C49" s="34" t="s">
        <v>147</v>
      </c>
      <c r="D49" s="38">
        <v>10500</v>
      </c>
    </row>
    <row r="50" s="49" customFormat="1" ht="16.95" customHeight="1" spans="1:4">
      <c r="A50" s="47" t="s">
        <v>148</v>
      </c>
      <c r="B50" s="11">
        <f>B51</f>
        <v>27500</v>
      </c>
      <c r="C50" s="30" t="s">
        <v>149</v>
      </c>
      <c r="D50" s="11">
        <f>D51</f>
        <v>0</v>
      </c>
    </row>
    <row r="51" s="49" customFormat="1" ht="16.95" customHeight="1" spans="1:4">
      <c r="A51" s="27" t="s">
        <v>150</v>
      </c>
      <c r="B51" s="31">
        <f>SUM(B52:B55)</f>
        <v>27500</v>
      </c>
      <c r="C51" s="34" t="s">
        <v>151</v>
      </c>
      <c r="D51" s="11">
        <f>SUM(D52:D55)</f>
        <v>0</v>
      </c>
    </row>
    <row r="52" s="49" customFormat="1" ht="16.95" customHeight="1" spans="1:4">
      <c r="A52" s="36" t="s">
        <v>152</v>
      </c>
      <c r="B52" s="14">
        <v>27500</v>
      </c>
      <c r="C52" s="129" t="s">
        <v>153</v>
      </c>
      <c r="D52" s="14">
        <v>0</v>
      </c>
    </row>
    <row r="53" s="49" customFormat="1" ht="16.95" customHeight="1" spans="1:4">
      <c r="A53" s="27" t="s">
        <v>154</v>
      </c>
      <c r="B53" s="35">
        <v>0</v>
      </c>
      <c r="C53" s="34" t="s">
        <v>155</v>
      </c>
      <c r="D53" s="14">
        <v>0</v>
      </c>
    </row>
    <row r="54" s="49" customFormat="1" ht="16.95" customHeight="1" spans="1:4">
      <c r="A54" s="27" t="s">
        <v>156</v>
      </c>
      <c r="B54" s="14">
        <v>0</v>
      </c>
      <c r="C54" s="34" t="s">
        <v>157</v>
      </c>
      <c r="D54" s="14">
        <v>0</v>
      </c>
    </row>
    <row r="55" s="49" customFormat="1" ht="16.95" customHeight="1" spans="1:4">
      <c r="A55" s="27" t="s">
        <v>158</v>
      </c>
      <c r="B55" s="14">
        <v>0</v>
      </c>
      <c r="C55" s="34" t="s">
        <v>159</v>
      </c>
      <c r="D55" s="14">
        <v>0</v>
      </c>
    </row>
    <row r="56" s="49" customFormat="1" ht="16.95" customHeight="1" spans="1:4">
      <c r="A56" s="47" t="s">
        <v>160</v>
      </c>
      <c r="B56" s="14">
        <v>0</v>
      </c>
      <c r="C56" s="30" t="s">
        <v>161</v>
      </c>
      <c r="D56" s="38">
        <v>0</v>
      </c>
    </row>
    <row r="57" s="49" customFormat="1" ht="16.95" customHeight="1" spans="1:4">
      <c r="A57" s="47" t="s">
        <v>162</v>
      </c>
      <c r="B57" s="38">
        <v>0</v>
      </c>
      <c r="C57" s="30" t="s">
        <v>163</v>
      </c>
      <c r="D57" s="38">
        <v>0</v>
      </c>
    </row>
    <row r="58" s="49" customFormat="1" ht="16.95" customHeight="1" spans="1:4">
      <c r="A58" s="47" t="s">
        <v>164</v>
      </c>
      <c r="B58" s="14">
        <v>0</v>
      </c>
      <c r="C58" s="30" t="s">
        <v>165</v>
      </c>
      <c r="D58" s="38">
        <v>0</v>
      </c>
    </row>
    <row r="59" s="49" customFormat="1" ht="16.95" customHeight="1" spans="1:4">
      <c r="A59" s="47" t="s">
        <v>166</v>
      </c>
      <c r="B59" s="38">
        <v>15413</v>
      </c>
      <c r="C59" s="13"/>
      <c r="D59" s="130"/>
    </row>
    <row r="60" s="49" customFormat="1" ht="16.95" customHeight="1" spans="1:4">
      <c r="A60" s="47" t="s">
        <v>167</v>
      </c>
      <c r="B60" s="38">
        <v>0</v>
      </c>
      <c r="C60" s="131" t="s">
        <v>168</v>
      </c>
      <c r="D60" s="38">
        <v>14684</v>
      </c>
    </row>
    <row r="61" s="49" customFormat="1" ht="16.95" customHeight="1" spans="1:4">
      <c r="A61" s="47" t="s">
        <v>169</v>
      </c>
      <c r="B61" s="11">
        <f>SUM(B62:B64)</f>
        <v>1507</v>
      </c>
      <c r="C61" s="30" t="s">
        <v>170</v>
      </c>
      <c r="D61" s="64">
        <v>32</v>
      </c>
    </row>
    <row r="62" s="49" customFormat="1" ht="16.95" customHeight="1" spans="1:4">
      <c r="A62" s="27" t="s">
        <v>171</v>
      </c>
      <c r="B62" s="38">
        <v>0</v>
      </c>
      <c r="C62" s="30" t="s">
        <v>172</v>
      </c>
      <c r="D62" s="11">
        <f>B65-D5-D6-D32-D33-D38-D39-D43-D50-D56-D57-D58-D60-D61</f>
        <v>1654</v>
      </c>
    </row>
    <row r="63" s="49" customFormat="1" ht="16.95" customHeight="1" spans="1:4">
      <c r="A63" s="27" t="s">
        <v>173</v>
      </c>
      <c r="B63" s="38">
        <v>0</v>
      </c>
      <c r="C63" s="30" t="s">
        <v>174</v>
      </c>
      <c r="D63" s="38">
        <v>1654</v>
      </c>
    </row>
    <row r="64" s="49" customFormat="1" ht="16.95" customHeight="1" spans="1:4">
      <c r="A64" s="27" t="s">
        <v>175</v>
      </c>
      <c r="B64" s="74">
        <v>1507</v>
      </c>
      <c r="C64" s="30" t="s">
        <v>176</v>
      </c>
      <c r="D64" s="31">
        <f>D62-D63</f>
        <v>0</v>
      </c>
    </row>
    <row r="65" s="49" customFormat="1" ht="16.95" customHeight="1" spans="1:4">
      <c r="A65" s="59" t="s">
        <v>177</v>
      </c>
      <c r="B65" s="11">
        <f>SUM(B5:B6,B32:B33,B38:B39,B43,B50,B56:B61)</f>
        <v>267904</v>
      </c>
      <c r="C65" s="132" t="s">
        <v>178</v>
      </c>
      <c r="D65" s="11">
        <f>SUM(D5:D6,D32:D33,D38:D39,D43,D50,D56:D58,D60:D62)</f>
        <v>267904</v>
      </c>
    </row>
  </sheetData>
  <mergeCells count="3">
    <mergeCell ref="A1:D1"/>
    <mergeCell ref="A2:D2"/>
    <mergeCell ref="A3:D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98"/>
  <sheetViews>
    <sheetView topLeftCell="A3" workbookViewId="0">
      <selection activeCell="A2" sqref="A2:C2"/>
    </sheetView>
  </sheetViews>
  <sheetFormatPr defaultColWidth="9.15" defaultRowHeight="16.95" customHeight="1" outlineLevelCol="2"/>
  <cols>
    <col min="1" max="1" width="9.875" style="49" customWidth="1"/>
    <col min="2" max="2" width="54.25" style="49" customWidth="1"/>
    <col min="3" max="3" width="26" style="49" customWidth="1"/>
    <col min="4" max="256" width="9.15" style="49" customWidth="1"/>
    <col min="257" max="16384" width="9.15" style="49"/>
  </cols>
  <sheetData>
    <row r="1" s="49" customFormat="1" ht="34" customHeight="1" spans="1:3">
      <c r="A1" s="117" t="s">
        <v>179</v>
      </c>
      <c r="B1" s="117"/>
      <c r="C1" s="117"/>
    </row>
    <row r="2" s="49" customFormat="1" customHeight="1" spans="1:3">
      <c r="A2" s="51"/>
      <c r="B2" s="51"/>
      <c r="C2" s="51"/>
    </row>
    <row r="3" s="49" customFormat="1" customHeight="1" spans="1:3">
      <c r="A3" s="51" t="s">
        <v>1</v>
      </c>
      <c r="B3" s="51"/>
      <c r="C3" s="51"/>
    </row>
    <row r="4" s="49" customFormat="1" customHeight="1" spans="1:3">
      <c r="A4" s="10" t="s">
        <v>180</v>
      </c>
      <c r="B4" s="10" t="s">
        <v>181</v>
      </c>
      <c r="C4" s="118" t="s">
        <v>3</v>
      </c>
    </row>
    <row r="5" s="49" customFormat="1" customHeight="1" spans="1:3">
      <c r="A5" s="10"/>
      <c r="B5" s="119" t="s">
        <v>59</v>
      </c>
      <c r="C5" s="11">
        <f>SUM(C6,C259,C296,C314,C425,C480,C535,C590,C706,C770,C855,C879,C1011,C1082,C1158,C1185,C1214,C1224,C1305,C1322,C1376,C1379,C1393)</f>
        <v>147746</v>
      </c>
    </row>
    <row r="6" s="49" customFormat="1" customHeight="1" spans="1:3">
      <c r="A6" s="27">
        <v>201</v>
      </c>
      <c r="B6" s="79" t="s">
        <v>182</v>
      </c>
      <c r="C6" s="11">
        <f>SUM(C7,C19,C28,C40,C52,C63,C74,C86,C95,C105,C120,C129,C140,C152,C162,C175,C182,C189,C198,C204,C211,C219,C226,C232,C238,C244,C250,C256)</f>
        <v>9838</v>
      </c>
    </row>
    <row r="7" s="49" customFormat="1" customHeight="1" spans="1:3">
      <c r="A7" s="27">
        <v>20101</v>
      </c>
      <c r="B7" s="79" t="s">
        <v>183</v>
      </c>
      <c r="C7" s="11">
        <f>SUM(C8:C18)</f>
        <v>0</v>
      </c>
    </row>
    <row r="8" s="49" customFormat="1" customHeight="1" spans="1:3">
      <c r="A8" s="27">
        <v>2010101</v>
      </c>
      <c r="B8" s="36" t="s">
        <v>184</v>
      </c>
      <c r="C8" s="38">
        <v>0</v>
      </c>
    </row>
    <row r="9" s="49" customFormat="1" customHeight="1" spans="1:3">
      <c r="A9" s="27">
        <v>2010102</v>
      </c>
      <c r="B9" s="36" t="s">
        <v>185</v>
      </c>
      <c r="C9" s="38">
        <v>0</v>
      </c>
    </row>
    <row r="10" s="49" customFormat="1" customHeight="1" spans="1:3">
      <c r="A10" s="27">
        <v>2010103</v>
      </c>
      <c r="B10" s="36" t="s">
        <v>186</v>
      </c>
      <c r="C10" s="38">
        <v>0</v>
      </c>
    </row>
    <row r="11" s="49" customFormat="1" customHeight="1" spans="1:3">
      <c r="A11" s="27">
        <v>2010104</v>
      </c>
      <c r="B11" s="36" t="s">
        <v>187</v>
      </c>
      <c r="C11" s="38">
        <v>0</v>
      </c>
    </row>
    <row r="12" s="49" customFormat="1" customHeight="1" spans="1:3">
      <c r="A12" s="27">
        <v>2010105</v>
      </c>
      <c r="B12" s="36" t="s">
        <v>188</v>
      </c>
      <c r="C12" s="38">
        <v>0</v>
      </c>
    </row>
    <row r="13" s="49" customFormat="1" customHeight="1" spans="1:3">
      <c r="A13" s="27">
        <v>2010106</v>
      </c>
      <c r="B13" s="36" t="s">
        <v>189</v>
      </c>
      <c r="C13" s="38">
        <v>0</v>
      </c>
    </row>
    <row r="14" s="49" customFormat="1" customHeight="1" spans="1:3">
      <c r="A14" s="27">
        <v>2010107</v>
      </c>
      <c r="B14" s="36" t="s">
        <v>190</v>
      </c>
      <c r="C14" s="38">
        <v>0</v>
      </c>
    </row>
    <row r="15" s="49" customFormat="1" customHeight="1" spans="1:3">
      <c r="A15" s="27">
        <v>2010108</v>
      </c>
      <c r="B15" s="36" t="s">
        <v>191</v>
      </c>
      <c r="C15" s="38">
        <v>0</v>
      </c>
    </row>
    <row r="16" s="49" customFormat="1" customHeight="1" spans="1:3">
      <c r="A16" s="27">
        <v>2010109</v>
      </c>
      <c r="B16" s="36" t="s">
        <v>192</v>
      </c>
      <c r="C16" s="38">
        <v>0</v>
      </c>
    </row>
    <row r="17" s="49" customFormat="1" customHeight="1" spans="1:3">
      <c r="A17" s="27">
        <v>2010150</v>
      </c>
      <c r="B17" s="36" t="s">
        <v>193</v>
      </c>
      <c r="C17" s="38">
        <v>0</v>
      </c>
    </row>
    <row r="18" s="49" customFormat="1" customHeight="1" spans="1:3">
      <c r="A18" s="27">
        <v>2010199</v>
      </c>
      <c r="B18" s="36" t="s">
        <v>194</v>
      </c>
      <c r="C18" s="38">
        <v>0</v>
      </c>
    </row>
    <row r="19" s="49" customFormat="1" customHeight="1" spans="1:3">
      <c r="A19" s="27">
        <v>20102</v>
      </c>
      <c r="B19" s="79" t="s">
        <v>195</v>
      </c>
      <c r="C19" s="11">
        <f>SUM(C20:C27)</f>
        <v>0</v>
      </c>
    </row>
    <row r="20" s="49" customFormat="1" customHeight="1" spans="1:3">
      <c r="A20" s="27">
        <v>2010201</v>
      </c>
      <c r="B20" s="36" t="s">
        <v>184</v>
      </c>
      <c r="C20" s="38">
        <v>0</v>
      </c>
    </row>
    <row r="21" s="49" customFormat="1" customHeight="1" spans="1:3">
      <c r="A21" s="27">
        <v>2010202</v>
      </c>
      <c r="B21" s="36" t="s">
        <v>185</v>
      </c>
      <c r="C21" s="38">
        <v>0</v>
      </c>
    </row>
    <row r="22" s="49" customFormat="1" customHeight="1" spans="1:3">
      <c r="A22" s="27">
        <v>2010203</v>
      </c>
      <c r="B22" s="36" t="s">
        <v>186</v>
      </c>
      <c r="C22" s="38">
        <v>0</v>
      </c>
    </row>
    <row r="23" s="49" customFormat="1" customHeight="1" spans="1:3">
      <c r="A23" s="27">
        <v>2010204</v>
      </c>
      <c r="B23" s="36" t="s">
        <v>196</v>
      </c>
      <c r="C23" s="38">
        <v>0</v>
      </c>
    </row>
    <row r="24" s="49" customFormat="1" customHeight="1" spans="1:3">
      <c r="A24" s="27">
        <v>2010205</v>
      </c>
      <c r="B24" s="36" t="s">
        <v>197</v>
      </c>
      <c r="C24" s="38">
        <v>0</v>
      </c>
    </row>
    <row r="25" s="49" customFormat="1" customHeight="1" spans="1:3">
      <c r="A25" s="27">
        <v>2010206</v>
      </c>
      <c r="B25" s="36" t="s">
        <v>198</v>
      </c>
      <c r="C25" s="38">
        <v>0</v>
      </c>
    </row>
    <row r="26" s="49" customFormat="1" customHeight="1" spans="1:3">
      <c r="A26" s="27">
        <v>2010250</v>
      </c>
      <c r="B26" s="36" t="s">
        <v>193</v>
      </c>
      <c r="C26" s="38">
        <v>0</v>
      </c>
    </row>
    <row r="27" s="49" customFormat="1" customHeight="1" spans="1:3">
      <c r="A27" s="27">
        <v>2010299</v>
      </c>
      <c r="B27" s="36" t="s">
        <v>199</v>
      </c>
      <c r="C27" s="38">
        <v>0</v>
      </c>
    </row>
    <row r="28" s="49" customFormat="1" customHeight="1" spans="1:3">
      <c r="A28" s="27">
        <v>20103</v>
      </c>
      <c r="B28" s="79" t="s">
        <v>200</v>
      </c>
      <c r="C28" s="11">
        <f>SUM(C29:C39)</f>
        <v>3065</v>
      </c>
    </row>
    <row r="29" s="49" customFormat="1" customHeight="1" spans="1:3">
      <c r="A29" s="27">
        <v>2010301</v>
      </c>
      <c r="B29" s="36" t="s">
        <v>184</v>
      </c>
      <c r="C29" s="38">
        <v>985</v>
      </c>
    </row>
    <row r="30" s="49" customFormat="1" customHeight="1" spans="1:3">
      <c r="A30" s="27">
        <v>2010302</v>
      </c>
      <c r="B30" s="36" t="s">
        <v>185</v>
      </c>
      <c r="C30" s="38">
        <v>399</v>
      </c>
    </row>
    <row r="31" s="49" customFormat="1" customHeight="1" spans="1:3">
      <c r="A31" s="27">
        <v>2010303</v>
      </c>
      <c r="B31" s="36" t="s">
        <v>186</v>
      </c>
      <c r="C31" s="38">
        <v>840</v>
      </c>
    </row>
    <row r="32" s="49" customFormat="1" customHeight="1" spans="1:3">
      <c r="A32" s="27">
        <v>2010304</v>
      </c>
      <c r="B32" s="36" t="s">
        <v>201</v>
      </c>
      <c r="C32" s="38">
        <v>0</v>
      </c>
    </row>
    <row r="33" s="49" customFormat="1" customHeight="1" spans="1:3">
      <c r="A33" s="27">
        <v>2010305</v>
      </c>
      <c r="B33" s="36" t="s">
        <v>202</v>
      </c>
      <c r="C33" s="38">
        <v>245</v>
      </c>
    </row>
    <row r="34" s="49" customFormat="1" customHeight="1" spans="1:3">
      <c r="A34" s="27">
        <v>2010306</v>
      </c>
      <c r="B34" s="36" t="s">
        <v>203</v>
      </c>
      <c r="C34" s="38">
        <v>0</v>
      </c>
    </row>
    <row r="35" s="49" customFormat="1" customHeight="1" spans="1:3">
      <c r="A35" s="27">
        <v>2010307</v>
      </c>
      <c r="B35" s="36" t="s">
        <v>204</v>
      </c>
      <c r="C35" s="38">
        <v>0</v>
      </c>
    </row>
    <row r="36" s="49" customFormat="1" customHeight="1" spans="1:3">
      <c r="A36" s="27">
        <v>2010308</v>
      </c>
      <c r="B36" s="36" t="s">
        <v>205</v>
      </c>
      <c r="C36" s="38">
        <v>63</v>
      </c>
    </row>
    <row r="37" s="49" customFormat="1" customHeight="1" spans="1:3">
      <c r="A37" s="27">
        <v>2010309</v>
      </c>
      <c r="B37" s="36" t="s">
        <v>206</v>
      </c>
      <c r="C37" s="38">
        <v>0</v>
      </c>
    </row>
    <row r="38" s="49" customFormat="1" customHeight="1" spans="1:3">
      <c r="A38" s="27">
        <v>2010350</v>
      </c>
      <c r="B38" s="36" t="s">
        <v>193</v>
      </c>
      <c r="C38" s="38">
        <v>0</v>
      </c>
    </row>
    <row r="39" s="49" customFormat="1" customHeight="1" spans="1:3">
      <c r="A39" s="27">
        <v>2010399</v>
      </c>
      <c r="B39" s="36" t="s">
        <v>207</v>
      </c>
      <c r="C39" s="38">
        <v>533</v>
      </c>
    </row>
    <row r="40" s="49" customFormat="1" customHeight="1" spans="1:3">
      <c r="A40" s="27">
        <v>20104</v>
      </c>
      <c r="B40" s="79" t="s">
        <v>208</v>
      </c>
      <c r="C40" s="11">
        <f>SUM(C41:C51)</f>
        <v>841</v>
      </c>
    </row>
    <row r="41" s="49" customFormat="1" customHeight="1" spans="1:3">
      <c r="A41" s="27">
        <v>2010401</v>
      </c>
      <c r="B41" s="36" t="s">
        <v>184</v>
      </c>
      <c r="C41" s="38">
        <v>274</v>
      </c>
    </row>
    <row r="42" s="49" customFormat="1" customHeight="1" spans="1:3">
      <c r="A42" s="27">
        <v>2010402</v>
      </c>
      <c r="B42" s="36" t="s">
        <v>185</v>
      </c>
      <c r="C42" s="38">
        <v>24</v>
      </c>
    </row>
    <row r="43" s="49" customFormat="1" customHeight="1" spans="1:3">
      <c r="A43" s="27">
        <v>2010403</v>
      </c>
      <c r="B43" s="36" t="s">
        <v>186</v>
      </c>
      <c r="C43" s="38">
        <v>0</v>
      </c>
    </row>
    <row r="44" s="49" customFormat="1" customHeight="1" spans="1:3">
      <c r="A44" s="27">
        <v>2010404</v>
      </c>
      <c r="B44" s="36" t="s">
        <v>209</v>
      </c>
      <c r="C44" s="38">
        <v>0</v>
      </c>
    </row>
    <row r="45" s="49" customFormat="1" customHeight="1" spans="1:3">
      <c r="A45" s="27">
        <v>2010405</v>
      </c>
      <c r="B45" s="36" t="s">
        <v>210</v>
      </c>
      <c r="C45" s="38">
        <v>0</v>
      </c>
    </row>
    <row r="46" s="49" customFormat="1" customHeight="1" spans="1:3">
      <c r="A46" s="27">
        <v>2010406</v>
      </c>
      <c r="B46" s="36" t="s">
        <v>211</v>
      </c>
      <c r="C46" s="38">
        <v>0</v>
      </c>
    </row>
    <row r="47" s="49" customFormat="1" customHeight="1" spans="1:3">
      <c r="A47" s="27">
        <v>2010407</v>
      </c>
      <c r="B47" s="36" t="s">
        <v>212</v>
      </c>
      <c r="C47" s="38">
        <v>0</v>
      </c>
    </row>
    <row r="48" s="49" customFormat="1" customHeight="1" spans="1:3">
      <c r="A48" s="27">
        <v>2010408</v>
      </c>
      <c r="B48" s="36" t="s">
        <v>213</v>
      </c>
      <c r="C48" s="38">
        <v>4</v>
      </c>
    </row>
    <row r="49" s="49" customFormat="1" customHeight="1" spans="1:3">
      <c r="A49" s="27">
        <v>2010409</v>
      </c>
      <c r="B49" s="36" t="s">
        <v>214</v>
      </c>
      <c r="C49" s="38">
        <v>22</v>
      </c>
    </row>
    <row r="50" s="49" customFormat="1" customHeight="1" spans="1:3">
      <c r="A50" s="27">
        <v>2010450</v>
      </c>
      <c r="B50" s="57" t="s">
        <v>193</v>
      </c>
      <c r="C50" s="38">
        <v>7</v>
      </c>
    </row>
    <row r="51" s="49" customFormat="1" customHeight="1" spans="1:3">
      <c r="A51" s="36">
        <v>2010499</v>
      </c>
      <c r="B51" s="36" t="s">
        <v>215</v>
      </c>
      <c r="C51" s="38">
        <v>510</v>
      </c>
    </row>
    <row r="52" s="49" customFormat="1" customHeight="1" spans="1:3">
      <c r="A52" s="27">
        <v>20105</v>
      </c>
      <c r="B52" s="120" t="s">
        <v>216</v>
      </c>
      <c r="C52" s="11">
        <f>SUM(C53:C62)</f>
        <v>14</v>
      </c>
    </row>
    <row r="53" s="49" customFormat="1" customHeight="1" spans="1:3">
      <c r="A53" s="27">
        <v>2010501</v>
      </c>
      <c r="B53" s="36" t="s">
        <v>184</v>
      </c>
      <c r="C53" s="38">
        <v>0</v>
      </c>
    </row>
    <row r="54" s="49" customFormat="1" customHeight="1" spans="1:3">
      <c r="A54" s="27">
        <v>2010502</v>
      </c>
      <c r="B54" s="36" t="s">
        <v>185</v>
      </c>
      <c r="C54" s="38">
        <v>14</v>
      </c>
    </row>
    <row r="55" s="49" customFormat="1" customHeight="1" spans="1:3">
      <c r="A55" s="27">
        <v>2010503</v>
      </c>
      <c r="B55" s="36" t="s">
        <v>186</v>
      </c>
      <c r="C55" s="38">
        <v>0</v>
      </c>
    </row>
    <row r="56" s="49" customFormat="1" customHeight="1" spans="1:3">
      <c r="A56" s="27">
        <v>2010504</v>
      </c>
      <c r="B56" s="36" t="s">
        <v>217</v>
      </c>
      <c r="C56" s="38">
        <v>0</v>
      </c>
    </row>
    <row r="57" s="49" customFormat="1" customHeight="1" spans="1:3">
      <c r="A57" s="27">
        <v>2010505</v>
      </c>
      <c r="B57" s="36" t="s">
        <v>218</v>
      </c>
      <c r="C57" s="38">
        <v>0</v>
      </c>
    </row>
    <row r="58" s="49" customFormat="1" customHeight="1" spans="1:3">
      <c r="A58" s="27">
        <v>2010506</v>
      </c>
      <c r="B58" s="36" t="s">
        <v>219</v>
      </c>
      <c r="C58" s="38">
        <v>0</v>
      </c>
    </row>
    <row r="59" s="49" customFormat="1" customHeight="1" spans="1:3">
      <c r="A59" s="27">
        <v>2010507</v>
      </c>
      <c r="B59" s="36" t="s">
        <v>220</v>
      </c>
      <c r="C59" s="38">
        <v>0</v>
      </c>
    </row>
    <row r="60" s="49" customFormat="1" customHeight="1" spans="1:3">
      <c r="A60" s="27">
        <v>2010508</v>
      </c>
      <c r="B60" s="36" t="s">
        <v>221</v>
      </c>
      <c r="C60" s="38">
        <v>0</v>
      </c>
    </row>
    <row r="61" s="49" customFormat="1" customHeight="1" spans="1:3">
      <c r="A61" s="27">
        <v>2010550</v>
      </c>
      <c r="B61" s="36" t="s">
        <v>193</v>
      </c>
      <c r="C61" s="38">
        <v>0</v>
      </c>
    </row>
    <row r="62" s="49" customFormat="1" customHeight="1" spans="1:3">
      <c r="A62" s="27">
        <v>2010599</v>
      </c>
      <c r="B62" s="36" t="s">
        <v>222</v>
      </c>
      <c r="C62" s="38">
        <v>0</v>
      </c>
    </row>
    <row r="63" s="49" customFormat="1" customHeight="1" spans="1:3">
      <c r="A63" s="27">
        <v>20106</v>
      </c>
      <c r="B63" s="79" t="s">
        <v>223</v>
      </c>
      <c r="C63" s="11">
        <f>SUM(C64:C73)</f>
        <v>556</v>
      </c>
    </row>
    <row r="64" s="49" customFormat="1" customHeight="1" spans="1:3">
      <c r="A64" s="27">
        <v>2010601</v>
      </c>
      <c r="B64" s="36" t="s">
        <v>184</v>
      </c>
      <c r="C64" s="38">
        <v>375</v>
      </c>
    </row>
    <row r="65" s="49" customFormat="1" customHeight="1" spans="1:3">
      <c r="A65" s="27">
        <v>2010602</v>
      </c>
      <c r="B65" s="36" t="s">
        <v>185</v>
      </c>
      <c r="C65" s="38">
        <v>28</v>
      </c>
    </row>
    <row r="66" s="49" customFormat="1" customHeight="1" spans="1:3">
      <c r="A66" s="27">
        <v>2010603</v>
      </c>
      <c r="B66" s="36" t="s">
        <v>186</v>
      </c>
      <c r="C66" s="38">
        <v>0</v>
      </c>
    </row>
    <row r="67" s="49" customFormat="1" customHeight="1" spans="1:3">
      <c r="A67" s="27">
        <v>2010604</v>
      </c>
      <c r="B67" s="36" t="s">
        <v>224</v>
      </c>
      <c r="C67" s="38">
        <v>0</v>
      </c>
    </row>
    <row r="68" s="49" customFormat="1" customHeight="1" spans="1:3">
      <c r="A68" s="27">
        <v>2010605</v>
      </c>
      <c r="B68" s="36" t="s">
        <v>225</v>
      </c>
      <c r="C68" s="38">
        <v>0</v>
      </c>
    </row>
    <row r="69" s="49" customFormat="1" customHeight="1" spans="1:3">
      <c r="A69" s="27">
        <v>2010606</v>
      </c>
      <c r="B69" s="36" t="s">
        <v>226</v>
      </c>
      <c r="C69" s="38">
        <v>0</v>
      </c>
    </row>
    <row r="70" s="49" customFormat="1" customHeight="1" spans="1:3">
      <c r="A70" s="27">
        <v>2010607</v>
      </c>
      <c r="B70" s="36" t="s">
        <v>227</v>
      </c>
      <c r="C70" s="38">
        <v>10</v>
      </c>
    </row>
    <row r="71" s="49" customFormat="1" customHeight="1" spans="1:3">
      <c r="A71" s="27">
        <v>2010608</v>
      </c>
      <c r="B71" s="36" t="s">
        <v>228</v>
      </c>
      <c r="C71" s="38">
        <v>0</v>
      </c>
    </row>
    <row r="72" s="49" customFormat="1" customHeight="1" spans="1:3">
      <c r="A72" s="27">
        <v>2010650</v>
      </c>
      <c r="B72" s="36" t="s">
        <v>193</v>
      </c>
      <c r="C72" s="38">
        <v>0</v>
      </c>
    </row>
    <row r="73" s="49" customFormat="1" customHeight="1" spans="1:3">
      <c r="A73" s="27">
        <v>2010699</v>
      </c>
      <c r="B73" s="36" t="s">
        <v>229</v>
      </c>
      <c r="C73" s="38">
        <v>143</v>
      </c>
    </row>
    <row r="74" s="49" customFormat="1" customHeight="1" spans="1:3">
      <c r="A74" s="27">
        <v>20107</v>
      </c>
      <c r="B74" s="79" t="s">
        <v>230</v>
      </c>
      <c r="C74" s="11">
        <f>SUM(C75:C85)</f>
        <v>806</v>
      </c>
    </row>
    <row r="75" s="49" customFormat="1" customHeight="1" spans="1:3">
      <c r="A75" s="27">
        <v>2010701</v>
      </c>
      <c r="B75" s="36" t="s">
        <v>184</v>
      </c>
      <c r="C75" s="38">
        <v>500</v>
      </c>
    </row>
    <row r="76" s="49" customFormat="1" customHeight="1" spans="1:3">
      <c r="A76" s="27">
        <v>2010702</v>
      </c>
      <c r="B76" s="36" t="s">
        <v>185</v>
      </c>
      <c r="C76" s="38">
        <v>300</v>
      </c>
    </row>
    <row r="77" s="49" customFormat="1" customHeight="1" spans="1:3">
      <c r="A77" s="27">
        <v>2010703</v>
      </c>
      <c r="B77" s="36" t="s">
        <v>186</v>
      </c>
      <c r="C77" s="38">
        <v>0</v>
      </c>
    </row>
    <row r="78" s="49" customFormat="1" customHeight="1" spans="1:3">
      <c r="A78" s="27">
        <v>2010704</v>
      </c>
      <c r="B78" s="36" t="s">
        <v>231</v>
      </c>
      <c r="C78" s="38">
        <v>0</v>
      </c>
    </row>
    <row r="79" s="49" customFormat="1" customHeight="1" spans="1:3">
      <c r="A79" s="27">
        <v>2010705</v>
      </c>
      <c r="B79" s="36" t="s">
        <v>232</v>
      </c>
      <c r="C79" s="38">
        <v>0</v>
      </c>
    </row>
    <row r="80" s="49" customFormat="1" customHeight="1" spans="1:3">
      <c r="A80" s="27">
        <v>2010706</v>
      </c>
      <c r="B80" s="36" t="s">
        <v>233</v>
      </c>
      <c r="C80" s="38">
        <v>0</v>
      </c>
    </row>
    <row r="81" s="49" customFormat="1" customHeight="1" spans="1:3">
      <c r="A81" s="27">
        <v>2010707</v>
      </c>
      <c r="B81" s="36" t="s">
        <v>234</v>
      </c>
      <c r="C81" s="38">
        <v>0</v>
      </c>
    </row>
    <row r="82" s="49" customFormat="1" customHeight="1" spans="1:3">
      <c r="A82" s="27">
        <v>2010708</v>
      </c>
      <c r="B82" s="36" t="s">
        <v>235</v>
      </c>
      <c r="C82" s="38">
        <v>0</v>
      </c>
    </row>
    <row r="83" s="49" customFormat="1" customHeight="1" spans="1:3">
      <c r="A83" s="27">
        <v>2010709</v>
      </c>
      <c r="B83" s="36" t="s">
        <v>227</v>
      </c>
      <c r="C83" s="38">
        <v>0</v>
      </c>
    </row>
    <row r="84" s="49" customFormat="1" customHeight="1" spans="1:3">
      <c r="A84" s="27">
        <v>2010750</v>
      </c>
      <c r="B84" s="36" t="s">
        <v>193</v>
      </c>
      <c r="C84" s="38">
        <v>0</v>
      </c>
    </row>
    <row r="85" s="49" customFormat="1" customHeight="1" spans="1:3">
      <c r="A85" s="27">
        <v>2010799</v>
      </c>
      <c r="B85" s="36" t="s">
        <v>236</v>
      </c>
      <c r="C85" s="38">
        <v>6</v>
      </c>
    </row>
    <row r="86" s="49" customFormat="1" customHeight="1" spans="1:3">
      <c r="A86" s="27">
        <v>20108</v>
      </c>
      <c r="B86" s="79" t="s">
        <v>237</v>
      </c>
      <c r="C86" s="11">
        <f>SUM(C87:C94)</f>
        <v>63</v>
      </c>
    </row>
    <row r="87" s="49" customFormat="1" customHeight="1" spans="1:3">
      <c r="A87" s="27">
        <v>2010801</v>
      </c>
      <c r="B87" s="36" t="s">
        <v>184</v>
      </c>
      <c r="C87" s="38">
        <v>0</v>
      </c>
    </row>
    <row r="88" s="49" customFormat="1" customHeight="1" spans="1:3">
      <c r="A88" s="27">
        <v>2010802</v>
      </c>
      <c r="B88" s="36" t="s">
        <v>185</v>
      </c>
      <c r="C88" s="38">
        <v>50</v>
      </c>
    </row>
    <row r="89" s="49" customFormat="1" customHeight="1" spans="1:3">
      <c r="A89" s="27">
        <v>2010803</v>
      </c>
      <c r="B89" s="36" t="s">
        <v>186</v>
      </c>
      <c r="C89" s="38">
        <v>0</v>
      </c>
    </row>
    <row r="90" s="49" customFormat="1" customHeight="1" spans="1:3">
      <c r="A90" s="27">
        <v>2010804</v>
      </c>
      <c r="B90" s="36" t="s">
        <v>238</v>
      </c>
      <c r="C90" s="38">
        <v>0</v>
      </c>
    </row>
    <row r="91" s="49" customFormat="1" customHeight="1" spans="1:3">
      <c r="A91" s="27">
        <v>2010805</v>
      </c>
      <c r="B91" s="36" t="s">
        <v>239</v>
      </c>
      <c r="C91" s="38">
        <v>0</v>
      </c>
    </row>
    <row r="92" s="49" customFormat="1" customHeight="1" spans="1:3">
      <c r="A92" s="27">
        <v>2010806</v>
      </c>
      <c r="B92" s="36" t="s">
        <v>227</v>
      </c>
      <c r="C92" s="38">
        <v>0</v>
      </c>
    </row>
    <row r="93" s="49" customFormat="1" customHeight="1" spans="1:3">
      <c r="A93" s="27">
        <v>2010850</v>
      </c>
      <c r="B93" s="36" t="s">
        <v>193</v>
      </c>
      <c r="C93" s="38">
        <v>0</v>
      </c>
    </row>
    <row r="94" s="49" customFormat="1" customHeight="1" spans="1:3">
      <c r="A94" s="27">
        <v>2010899</v>
      </c>
      <c r="B94" s="36" t="s">
        <v>240</v>
      </c>
      <c r="C94" s="38">
        <v>13</v>
      </c>
    </row>
    <row r="95" s="49" customFormat="1" customHeight="1" spans="1:3">
      <c r="A95" s="27">
        <v>20109</v>
      </c>
      <c r="B95" s="79" t="s">
        <v>241</v>
      </c>
      <c r="C95" s="11">
        <f>SUM(C96:C104)</f>
        <v>0</v>
      </c>
    </row>
    <row r="96" s="49" customFormat="1" customHeight="1" spans="1:3">
      <c r="A96" s="27">
        <v>2010901</v>
      </c>
      <c r="B96" s="36" t="s">
        <v>184</v>
      </c>
      <c r="C96" s="38">
        <v>0</v>
      </c>
    </row>
    <row r="97" s="49" customFormat="1" customHeight="1" spans="1:3">
      <c r="A97" s="27">
        <v>2010902</v>
      </c>
      <c r="B97" s="36" t="s">
        <v>185</v>
      </c>
      <c r="C97" s="38">
        <v>0</v>
      </c>
    </row>
    <row r="98" s="49" customFormat="1" customHeight="1" spans="1:3">
      <c r="A98" s="27">
        <v>2010903</v>
      </c>
      <c r="B98" s="36" t="s">
        <v>186</v>
      </c>
      <c r="C98" s="38">
        <v>0</v>
      </c>
    </row>
    <row r="99" s="49" customFormat="1" customHeight="1" spans="1:3">
      <c r="A99" s="27">
        <v>2010904</v>
      </c>
      <c r="B99" s="36" t="s">
        <v>242</v>
      </c>
      <c r="C99" s="38">
        <v>0</v>
      </c>
    </row>
    <row r="100" s="49" customFormat="1" customHeight="1" spans="1:3">
      <c r="A100" s="27">
        <v>2010905</v>
      </c>
      <c r="B100" s="36" t="s">
        <v>243</v>
      </c>
      <c r="C100" s="38">
        <v>0</v>
      </c>
    </row>
    <row r="101" s="49" customFormat="1" customHeight="1" spans="1:3">
      <c r="A101" s="27">
        <v>2010907</v>
      </c>
      <c r="B101" s="36" t="s">
        <v>244</v>
      </c>
      <c r="C101" s="38">
        <v>0</v>
      </c>
    </row>
    <row r="102" s="49" customFormat="1" customHeight="1" spans="1:3">
      <c r="A102" s="27">
        <v>2010908</v>
      </c>
      <c r="B102" s="36" t="s">
        <v>227</v>
      </c>
      <c r="C102" s="38">
        <v>0</v>
      </c>
    </row>
    <row r="103" s="49" customFormat="1" customHeight="1" spans="1:3">
      <c r="A103" s="27">
        <v>2010950</v>
      </c>
      <c r="B103" s="36" t="s">
        <v>193</v>
      </c>
      <c r="C103" s="38">
        <v>0</v>
      </c>
    </row>
    <row r="104" s="49" customFormat="1" customHeight="1" spans="1:3">
      <c r="A104" s="27">
        <v>2010999</v>
      </c>
      <c r="B104" s="36" t="s">
        <v>245</v>
      </c>
      <c r="C104" s="38">
        <v>0</v>
      </c>
    </row>
    <row r="105" s="49" customFormat="1" customHeight="1" spans="1:3">
      <c r="A105" s="27">
        <v>20110</v>
      </c>
      <c r="B105" s="79" t="s">
        <v>246</v>
      </c>
      <c r="C105" s="11">
        <f>SUM(C106:C119)</f>
        <v>262</v>
      </c>
    </row>
    <row r="106" s="49" customFormat="1" customHeight="1" spans="1:3">
      <c r="A106" s="27">
        <v>2011001</v>
      </c>
      <c r="B106" s="36" t="s">
        <v>184</v>
      </c>
      <c r="C106" s="38">
        <v>238</v>
      </c>
    </row>
    <row r="107" s="49" customFormat="1" customHeight="1" spans="1:3">
      <c r="A107" s="27">
        <v>2011002</v>
      </c>
      <c r="B107" s="36" t="s">
        <v>185</v>
      </c>
      <c r="C107" s="38">
        <v>0</v>
      </c>
    </row>
    <row r="108" s="49" customFormat="1" customHeight="1" spans="1:3">
      <c r="A108" s="27">
        <v>2011003</v>
      </c>
      <c r="B108" s="36" t="s">
        <v>186</v>
      </c>
      <c r="C108" s="38">
        <v>0</v>
      </c>
    </row>
    <row r="109" s="49" customFormat="1" customHeight="1" spans="1:3">
      <c r="A109" s="27">
        <v>2011004</v>
      </c>
      <c r="B109" s="36" t="s">
        <v>247</v>
      </c>
      <c r="C109" s="38">
        <v>0</v>
      </c>
    </row>
    <row r="110" s="49" customFormat="1" customHeight="1" spans="1:3">
      <c r="A110" s="27">
        <v>2011005</v>
      </c>
      <c r="B110" s="36" t="s">
        <v>248</v>
      </c>
      <c r="C110" s="38">
        <v>0</v>
      </c>
    </row>
    <row r="111" s="49" customFormat="1" customHeight="1" spans="1:3">
      <c r="A111" s="27">
        <v>2011006</v>
      </c>
      <c r="B111" s="36" t="s">
        <v>249</v>
      </c>
      <c r="C111" s="38">
        <v>0</v>
      </c>
    </row>
    <row r="112" s="49" customFormat="1" customHeight="1" spans="1:3">
      <c r="A112" s="27">
        <v>2011007</v>
      </c>
      <c r="B112" s="36" t="s">
        <v>250</v>
      </c>
      <c r="C112" s="38">
        <v>0</v>
      </c>
    </row>
    <row r="113" s="49" customFormat="1" customHeight="1" spans="1:3">
      <c r="A113" s="27">
        <v>2011008</v>
      </c>
      <c r="B113" s="36" t="s">
        <v>251</v>
      </c>
      <c r="C113" s="38">
        <v>0</v>
      </c>
    </row>
    <row r="114" s="49" customFormat="1" customHeight="1" spans="1:3">
      <c r="A114" s="27">
        <v>2011009</v>
      </c>
      <c r="B114" s="36" t="s">
        <v>252</v>
      </c>
      <c r="C114" s="38">
        <v>24</v>
      </c>
    </row>
    <row r="115" s="49" customFormat="1" customHeight="1" spans="1:3">
      <c r="A115" s="27">
        <v>2011010</v>
      </c>
      <c r="B115" s="36" t="s">
        <v>253</v>
      </c>
      <c r="C115" s="38">
        <v>0</v>
      </c>
    </row>
    <row r="116" s="49" customFormat="1" customHeight="1" spans="1:3">
      <c r="A116" s="27">
        <v>2011011</v>
      </c>
      <c r="B116" s="36" t="s">
        <v>254</v>
      </c>
      <c r="C116" s="38">
        <v>0</v>
      </c>
    </row>
    <row r="117" s="49" customFormat="1" customHeight="1" spans="1:3">
      <c r="A117" s="27">
        <v>2011012</v>
      </c>
      <c r="B117" s="36" t="s">
        <v>255</v>
      </c>
      <c r="C117" s="38">
        <v>0</v>
      </c>
    </row>
    <row r="118" s="49" customFormat="1" customHeight="1" spans="1:3">
      <c r="A118" s="27">
        <v>2011050</v>
      </c>
      <c r="B118" s="36" t="s">
        <v>193</v>
      </c>
      <c r="C118" s="38">
        <v>0</v>
      </c>
    </row>
    <row r="119" s="49" customFormat="1" customHeight="1" spans="1:3">
      <c r="A119" s="27">
        <v>2011099</v>
      </c>
      <c r="B119" s="36" t="s">
        <v>256</v>
      </c>
      <c r="C119" s="38">
        <v>0</v>
      </c>
    </row>
    <row r="120" s="49" customFormat="1" customHeight="1" spans="1:3">
      <c r="A120" s="27">
        <v>20111</v>
      </c>
      <c r="B120" s="79" t="s">
        <v>257</v>
      </c>
      <c r="C120" s="11">
        <f>SUM(C121:C128)</f>
        <v>272</v>
      </c>
    </row>
    <row r="121" s="49" customFormat="1" customHeight="1" spans="1:3">
      <c r="A121" s="27">
        <v>2011101</v>
      </c>
      <c r="B121" s="36" t="s">
        <v>184</v>
      </c>
      <c r="C121" s="38">
        <v>107</v>
      </c>
    </row>
    <row r="122" s="49" customFormat="1" customHeight="1" spans="1:3">
      <c r="A122" s="27">
        <v>2011102</v>
      </c>
      <c r="B122" s="36" t="s">
        <v>185</v>
      </c>
      <c r="C122" s="38">
        <v>165</v>
      </c>
    </row>
    <row r="123" s="49" customFormat="1" customHeight="1" spans="1:3">
      <c r="A123" s="27">
        <v>2011103</v>
      </c>
      <c r="B123" s="36" t="s">
        <v>186</v>
      </c>
      <c r="C123" s="38">
        <v>0</v>
      </c>
    </row>
    <row r="124" s="49" customFormat="1" customHeight="1" spans="1:3">
      <c r="A124" s="27">
        <v>2011104</v>
      </c>
      <c r="B124" s="36" t="s">
        <v>258</v>
      </c>
      <c r="C124" s="38">
        <v>0</v>
      </c>
    </row>
    <row r="125" s="49" customFormat="1" customHeight="1" spans="1:3">
      <c r="A125" s="27">
        <v>2011105</v>
      </c>
      <c r="B125" s="36" t="s">
        <v>259</v>
      </c>
      <c r="C125" s="38">
        <v>0</v>
      </c>
    </row>
    <row r="126" s="49" customFormat="1" customHeight="1" spans="1:3">
      <c r="A126" s="27">
        <v>2011106</v>
      </c>
      <c r="B126" s="36" t="s">
        <v>260</v>
      </c>
      <c r="C126" s="38">
        <v>0</v>
      </c>
    </row>
    <row r="127" s="49" customFormat="1" customHeight="1" spans="1:3">
      <c r="A127" s="27">
        <v>2011150</v>
      </c>
      <c r="B127" s="36" t="s">
        <v>193</v>
      </c>
      <c r="C127" s="38">
        <v>0</v>
      </c>
    </row>
    <row r="128" s="49" customFormat="1" customHeight="1" spans="1:3">
      <c r="A128" s="27">
        <v>2011199</v>
      </c>
      <c r="B128" s="36" t="s">
        <v>261</v>
      </c>
      <c r="C128" s="38">
        <v>0</v>
      </c>
    </row>
    <row r="129" s="49" customFormat="1" customHeight="1" spans="1:3">
      <c r="A129" s="27">
        <v>20113</v>
      </c>
      <c r="B129" s="79" t="s">
        <v>262</v>
      </c>
      <c r="C129" s="11">
        <f>SUM(C130:C139)</f>
        <v>1639</v>
      </c>
    </row>
    <row r="130" s="49" customFormat="1" customHeight="1" spans="1:3">
      <c r="A130" s="27">
        <v>2011301</v>
      </c>
      <c r="B130" s="36" t="s">
        <v>184</v>
      </c>
      <c r="C130" s="38">
        <v>99</v>
      </c>
    </row>
    <row r="131" s="49" customFormat="1" customHeight="1" spans="1:3">
      <c r="A131" s="27">
        <v>2011302</v>
      </c>
      <c r="B131" s="36" t="s">
        <v>185</v>
      </c>
      <c r="C131" s="38">
        <v>14</v>
      </c>
    </row>
    <row r="132" s="49" customFormat="1" customHeight="1" spans="1:3">
      <c r="A132" s="27">
        <v>2011303</v>
      </c>
      <c r="B132" s="36" t="s">
        <v>186</v>
      </c>
      <c r="C132" s="38">
        <v>0</v>
      </c>
    </row>
    <row r="133" s="49" customFormat="1" customHeight="1" spans="1:3">
      <c r="A133" s="27">
        <v>2011304</v>
      </c>
      <c r="B133" s="36" t="s">
        <v>263</v>
      </c>
      <c r="C133" s="38">
        <v>0</v>
      </c>
    </row>
    <row r="134" s="49" customFormat="1" customHeight="1" spans="1:3">
      <c r="A134" s="27">
        <v>2011305</v>
      </c>
      <c r="B134" s="36" t="s">
        <v>264</v>
      </c>
      <c r="C134" s="38">
        <v>0</v>
      </c>
    </row>
    <row r="135" s="49" customFormat="1" customHeight="1" spans="1:3">
      <c r="A135" s="27">
        <v>2011306</v>
      </c>
      <c r="B135" s="36" t="s">
        <v>265</v>
      </c>
      <c r="C135" s="38">
        <v>0</v>
      </c>
    </row>
    <row r="136" s="49" customFormat="1" customHeight="1" spans="1:3">
      <c r="A136" s="27">
        <v>2011307</v>
      </c>
      <c r="B136" s="36" t="s">
        <v>266</v>
      </c>
      <c r="C136" s="38">
        <v>0</v>
      </c>
    </row>
    <row r="137" s="49" customFormat="1" customHeight="1" spans="1:3">
      <c r="A137" s="27">
        <v>2011308</v>
      </c>
      <c r="B137" s="36" t="s">
        <v>267</v>
      </c>
      <c r="C137" s="38">
        <v>946</v>
      </c>
    </row>
    <row r="138" s="49" customFormat="1" customHeight="1" spans="1:3">
      <c r="A138" s="27">
        <v>2011350</v>
      </c>
      <c r="B138" s="36" t="s">
        <v>193</v>
      </c>
      <c r="C138" s="38">
        <v>0</v>
      </c>
    </row>
    <row r="139" s="49" customFormat="1" customHeight="1" spans="1:3">
      <c r="A139" s="27">
        <v>2011399</v>
      </c>
      <c r="B139" s="36" t="s">
        <v>268</v>
      </c>
      <c r="C139" s="38">
        <v>580</v>
      </c>
    </row>
    <row r="140" s="49" customFormat="1" customHeight="1" spans="1:3">
      <c r="A140" s="27">
        <v>20114</v>
      </c>
      <c r="B140" s="79" t="s">
        <v>269</v>
      </c>
      <c r="C140" s="11">
        <f>SUM(C141:C151)</f>
        <v>115</v>
      </c>
    </row>
    <row r="141" s="49" customFormat="1" customHeight="1" spans="1:3">
      <c r="A141" s="27">
        <v>2011401</v>
      </c>
      <c r="B141" s="36" t="s">
        <v>184</v>
      </c>
      <c r="C141" s="38">
        <v>0</v>
      </c>
    </row>
    <row r="142" s="49" customFormat="1" customHeight="1" spans="1:3">
      <c r="A142" s="27">
        <v>2011402</v>
      </c>
      <c r="B142" s="36" t="s">
        <v>185</v>
      </c>
      <c r="C142" s="38">
        <v>0</v>
      </c>
    </row>
    <row r="143" s="49" customFormat="1" customHeight="1" spans="1:3">
      <c r="A143" s="27">
        <v>2011403</v>
      </c>
      <c r="B143" s="36" t="s">
        <v>186</v>
      </c>
      <c r="C143" s="38">
        <v>0</v>
      </c>
    </row>
    <row r="144" s="49" customFormat="1" customHeight="1" spans="1:3">
      <c r="A144" s="27">
        <v>2011404</v>
      </c>
      <c r="B144" s="36" t="s">
        <v>270</v>
      </c>
      <c r="C144" s="38">
        <v>0</v>
      </c>
    </row>
    <row r="145" s="49" customFormat="1" customHeight="1" spans="1:3">
      <c r="A145" s="27">
        <v>2011405</v>
      </c>
      <c r="B145" s="36" t="s">
        <v>271</v>
      </c>
      <c r="C145" s="38">
        <v>0</v>
      </c>
    </row>
    <row r="146" s="49" customFormat="1" customHeight="1" spans="1:3">
      <c r="A146" s="27">
        <v>2011406</v>
      </c>
      <c r="B146" s="36" t="s">
        <v>272</v>
      </c>
      <c r="C146" s="38">
        <v>0</v>
      </c>
    </row>
    <row r="147" s="49" customFormat="1" customHeight="1" spans="1:3">
      <c r="A147" s="27">
        <v>2011407</v>
      </c>
      <c r="B147" s="36" t="s">
        <v>273</v>
      </c>
      <c r="C147" s="38">
        <v>0</v>
      </c>
    </row>
    <row r="148" s="49" customFormat="1" customHeight="1" spans="1:3">
      <c r="A148" s="27">
        <v>2011408</v>
      </c>
      <c r="B148" s="36" t="s">
        <v>274</v>
      </c>
      <c r="C148" s="38">
        <v>0</v>
      </c>
    </row>
    <row r="149" s="49" customFormat="1" customHeight="1" spans="1:3">
      <c r="A149" s="27">
        <v>2011409</v>
      </c>
      <c r="B149" s="36" t="s">
        <v>275</v>
      </c>
      <c r="C149" s="38">
        <v>0</v>
      </c>
    </row>
    <row r="150" s="49" customFormat="1" customHeight="1" spans="1:3">
      <c r="A150" s="27">
        <v>2011450</v>
      </c>
      <c r="B150" s="36" t="s">
        <v>193</v>
      </c>
      <c r="C150" s="38">
        <v>0</v>
      </c>
    </row>
    <row r="151" s="49" customFormat="1" customHeight="1" spans="1:3">
      <c r="A151" s="27">
        <v>2011499</v>
      </c>
      <c r="B151" s="36" t="s">
        <v>276</v>
      </c>
      <c r="C151" s="38">
        <v>115</v>
      </c>
    </row>
    <row r="152" s="49" customFormat="1" customHeight="1" spans="1:3">
      <c r="A152" s="27">
        <v>20115</v>
      </c>
      <c r="B152" s="79" t="s">
        <v>277</v>
      </c>
      <c r="C152" s="11">
        <f>SUM(C153:C161)</f>
        <v>38</v>
      </c>
    </row>
    <row r="153" s="49" customFormat="1" customHeight="1" spans="1:3">
      <c r="A153" s="27">
        <v>2011501</v>
      </c>
      <c r="B153" s="36" t="s">
        <v>184</v>
      </c>
      <c r="C153" s="38">
        <v>0</v>
      </c>
    </row>
    <row r="154" s="49" customFormat="1" customHeight="1" spans="1:3">
      <c r="A154" s="27">
        <v>2011502</v>
      </c>
      <c r="B154" s="36" t="s">
        <v>185</v>
      </c>
      <c r="C154" s="38">
        <v>0</v>
      </c>
    </row>
    <row r="155" s="49" customFormat="1" customHeight="1" spans="1:3">
      <c r="A155" s="27">
        <v>2011503</v>
      </c>
      <c r="B155" s="36" t="s">
        <v>186</v>
      </c>
      <c r="C155" s="38">
        <v>0</v>
      </c>
    </row>
    <row r="156" s="49" customFormat="1" customHeight="1" spans="1:3">
      <c r="A156" s="27">
        <v>2011504</v>
      </c>
      <c r="B156" s="36" t="s">
        <v>278</v>
      </c>
      <c r="C156" s="38">
        <v>0</v>
      </c>
    </row>
    <row r="157" s="49" customFormat="1" customHeight="1" spans="1:3">
      <c r="A157" s="27">
        <v>2011505</v>
      </c>
      <c r="B157" s="36" t="s">
        <v>279</v>
      </c>
      <c r="C157" s="38">
        <v>5</v>
      </c>
    </row>
    <row r="158" s="49" customFormat="1" customHeight="1" spans="1:3">
      <c r="A158" s="27">
        <v>2011506</v>
      </c>
      <c r="B158" s="36" t="s">
        <v>280</v>
      </c>
      <c r="C158" s="38">
        <v>0</v>
      </c>
    </row>
    <row r="159" s="49" customFormat="1" customHeight="1" spans="1:3">
      <c r="A159" s="27">
        <v>2011507</v>
      </c>
      <c r="B159" s="36" t="s">
        <v>227</v>
      </c>
      <c r="C159" s="38">
        <v>0</v>
      </c>
    </row>
    <row r="160" s="49" customFormat="1" customHeight="1" spans="1:3">
      <c r="A160" s="27">
        <v>2011550</v>
      </c>
      <c r="B160" s="36" t="s">
        <v>193</v>
      </c>
      <c r="C160" s="38">
        <v>0</v>
      </c>
    </row>
    <row r="161" s="49" customFormat="1" customHeight="1" spans="1:3">
      <c r="A161" s="27">
        <v>2011599</v>
      </c>
      <c r="B161" s="36" t="s">
        <v>281</v>
      </c>
      <c r="C161" s="38">
        <v>33</v>
      </c>
    </row>
    <row r="162" s="49" customFormat="1" customHeight="1" spans="1:3">
      <c r="A162" s="27">
        <v>20117</v>
      </c>
      <c r="B162" s="79" t="s">
        <v>282</v>
      </c>
      <c r="C162" s="11">
        <f>SUM(C163:C174)</f>
        <v>230</v>
      </c>
    </row>
    <row r="163" s="49" customFormat="1" customHeight="1" spans="1:3">
      <c r="A163" s="27">
        <v>2011701</v>
      </c>
      <c r="B163" s="36" t="s">
        <v>184</v>
      </c>
      <c r="C163" s="38">
        <v>0</v>
      </c>
    </row>
    <row r="164" s="49" customFormat="1" customHeight="1" spans="1:3">
      <c r="A164" s="27">
        <v>2011702</v>
      </c>
      <c r="B164" s="36" t="s">
        <v>185</v>
      </c>
      <c r="C164" s="38">
        <v>0</v>
      </c>
    </row>
    <row r="165" s="49" customFormat="1" customHeight="1" spans="1:3">
      <c r="A165" s="27">
        <v>2011703</v>
      </c>
      <c r="B165" s="36" t="s">
        <v>186</v>
      </c>
      <c r="C165" s="38">
        <v>0</v>
      </c>
    </row>
    <row r="166" s="49" customFormat="1" customHeight="1" spans="1:3">
      <c r="A166" s="27">
        <v>2011704</v>
      </c>
      <c r="B166" s="36" t="s">
        <v>283</v>
      </c>
      <c r="C166" s="38">
        <v>0</v>
      </c>
    </row>
    <row r="167" s="49" customFormat="1" customHeight="1" spans="1:3">
      <c r="A167" s="27">
        <v>2011705</v>
      </c>
      <c r="B167" s="36" t="s">
        <v>284</v>
      </c>
      <c r="C167" s="38">
        <v>0</v>
      </c>
    </row>
    <row r="168" s="49" customFormat="1" customHeight="1" spans="1:3">
      <c r="A168" s="27">
        <v>2011706</v>
      </c>
      <c r="B168" s="36" t="s">
        <v>285</v>
      </c>
      <c r="C168" s="38">
        <v>0</v>
      </c>
    </row>
    <row r="169" s="49" customFormat="1" customHeight="1" spans="1:3">
      <c r="A169" s="27">
        <v>2011707</v>
      </c>
      <c r="B169" s="36" t="s">
        <v>286</v>
      </c>
      <c r="C169" s="38">
        <v>200</v>
      </c>
    </row>
    <row r="170" s="49" customFormat="1" customHeight="1" spans="1:3">
      <c r="A170" s="27">
        <v>2011708</v>
      </c>
      <c r="B170" s="36" t="s">
        <v>287</v>
      </c>
      <c r="C170" s="38">
        <v>30</v>
      </c>
    </row>
    <row r="171" s="49" customFormat="1" customHeight="1" spans="1:3">
      <c r="A171" s="27">
        <v>2011709</v>
      </c>
      <c r="B171" s="36" t="s">
        <v>288</v>
      </c>
      <c r="C171" s="38">
        <v>0</v>
      </c>
    </row>
    <row r="172" s="49" customFormat="1" customHeight="1" spans="1:3">
      <c r="A172" s="27">
        <v>2011710</v>
      </c>
      <c r="B172" s="36" t="s">
        <v>227</v>
      </c>
      <c r="C172" s="38">
        <v>0</v>
      </c>
    </row>
    <row r="173" s="49" customFormat="1" customHeight="1" spans="1:3">
      <c r="A173" s="27">
        <v>2011750</v>
      </c>
      <c r="B173" s="36" t="s">
        <v>193</v>
      </c>
      <c r="C173" s="38">
        <v>0</v>
      </c>
    </row>
    <row r="174" s="49" customFormat="1" customHeight="1" spans="1:3">
      <c r="A174" s="27">
        <v>2011799</v>
      </c>
      <c r="B174" s="36" t="s">
        <v>289</v>
      </c>
      <c r="C174" s="38">
        <v>0</v>
      </c>
    </row>
    <row r="175" s="49" customFormat="1" customHeight="1" spans="1:3">
      <c r="A175" s="27">
        <v>20123</v>
      </c>
      <c r="B175" s="79" t="s">
        <v>290</v>
      </c>
      <c r="C175" s="11">
        <f>SUM(C176:C181)</f>
        <v>0</v>
      </c>
    </row>
    <row r="176" s="49" customFormat="1" customHeight="1" spans="1:3">
      <c r="A176" s="27">
        <v>2012301</v>
      </c>
      <c r="B176" s="36" t="s">
        <v>184</v>
      </c>
      <c r="C176" s="38">
        <v>0</v>
      </c>
    </row>
    <row r="177" s="49" customFormat="1" customHeight="1" spans="1:3">
      <c r="A177" s="27">
        <v>2012302</v>
      </c>
      <c r="B177" s="36" t="s">
        <v>185</v>
      </c>
      <c r="C177" s="38">
        <v>0</v>
      </c>
    </row>
    <row r="178" s="49" customFormat="1" customHeight="1" spans="1:3">
      <c r="A178" s="27">
        <v>2012303</v>
      </c>
      <c r="B178" s="36" t="s">
        <v>186</v>
      </c>
      <c r="C178" s="38">
        <v>0</v>
      </c>
    </row>
    <row r="179" s="49" customFormat="1" customHeight="1" spans="1:3">
      <c r="A179" s="27">
        <v>2012304</v>
      </c>
      <c r="B179" s="36" t="s">
        <v>291</v>
      </c>
      <c r="C179" s="38">
        <v>0</v>
      </c>
    </row>
    <row r="180" s="49" customFormat="1" customHeight="1" spans="1:3">
      <c r="A180" s="27">
        <v>2012350</v>
      </c>
      <c r="B180" s="36" t="s">
        <v>193</v>
      </c>
      <c r="C180" s="38">
        <v>0</v>
      </c>
    </row>
    <row r="181" s="49" customFormat="1" customHeight="1" spans="1:3">
      <c r="A181" s="27">
        <v>2012399</v>
      </c>
      <c r="B181" s="36" t="s">
        <v>292</v>
      </c>
      <c r="C181" s="38">
        <v>0</v>
      </c>
    </row>
    <row r="182" s="49" customFormat="1" customHeight="1" spans="1:3">
      <c r="A182" s="27">
        <v>20124</v>
      </c>
      <c r="B182" s="79" t="s">
        <v>293</v>
      </c>
      <c r="C182" s="11">
        <f>SUM(C183:C188)</f>
        <v>0</v>
      </c>
    </row>
    <row r="183" s="49" customFormat="1" customHeight="1" spans="1:3">
      <c r="A183" s="27">
        <v>2012401</v>
      </c>
      <c r="B183" s="36" t="s">
        <v>184</v>
      </c>
      <c r="C183" s="38">
        <v>0</v>
      </c>
    </row>
    <row r="184" s="49" customFormat="1" customHeight="1" spans="1:3">
      <c r="A184" s="27">
        <v>2012402</v>
      </c>
      <c r="B184" s="36" t="s">
        <v>185</v>
      </c>
      <c r="C184" s="38">
        <v>0</v>
      </c>
    </row>
    <row r="185" s="49" customFormat="1" customHeight="1" spans="1:3">
      <c r="A185" s="27">
        <v>2012403</v>
      </c>
      <c r="B185" s="36" t="s">
        <v>186</v>
      </c>
      <c r="C185" s="38">
        <v>0</v>
      </c>
    </row>
    <row r="186" s="49" customFormat="1" customHeight="1" spans="1:3">
      <c r="A186" s="27">
        <v>2012404</v>
      </c>
      <c r="B186" s="36" t="s">
        <v>294</v>
      </c>
      <c r="C186" s="38">
        <v>0</v>
      </c>
    </row>
    <row r="187" s="49" customFormat="1" customHeight="1" spans="1:3">
      <c r="A187" s="27">
        <v>2012450</v>
      </c>
      <c r="B187" s="36" t="s">
        <v>193</v>
      </c>
      <c r="C187" s="38">
        <v>0</v>
      </c>
    </row>
    <row r="188" s="49" customFormat="1" customHeight="1" spans="1:3">
      <c r="A188" s="27">
        <v>2012499</v>
      </c>
      <c r="B188" s="36" t="s">
        <v>295</v>
      </c>
      <c r="C188" s="38">
        <v>0</v>
      </c>
    </row>
    <row r="189" s="49" customFormat="1" customHeight="1" spans="1:3">
      <c r="A189" s="27">
        <v>20125</v>
      </c>
      <c r="B189" s="79" t="s">
        <v>296</v>
      </c>
      <c r="C189" s="11">
        <f>SUM(C190:C197)</f>
        <v>0</v>
      </c>
    </row>
    <row r="190" s="49" customFormat="1" customHeight="1" spans="1:3">
      <c r="A190" s="27">
        <v>2012501</v>
      </c>
      <c r="B190" s="36" t="s">
        <v>184</v>
      </c>
      <c r="C190" s="38">
        <v>0</v>
      </c>
    </row>
    <row r="191" s="49" customFormat="1" customHeight="1" spans="1:3">
      <c r="A191" s="27">
        <v>2012502</v>
      </c>
      <c r="B191" s="36" t="s">
        <v>185</v>
      </c>
      <c r="C191" s="38">
        <v>0</v>
      </c>
    </row>
    <row r="192" s="49" customFormat="1" customHeight="1" spans="1:3">
      <c r="A192" s="27">
        <v>2012503</v>
      </c>
      <c r="B192" s="36" t="s">
        <v>186</v>
      </c>
      <c r="C192" s="38">
        <v>0</v>
      </c>
    </row>
    <row r="193" s="49" customFormat="1" customHeight="1" spans="1:3">
      <c r="A193" s="27">
        <v>2012504</v>
      </c>
      <c r="B193" s="36" t="s">
        <v>297</v>
      </c>
      <c r="C193" s="38">
        <v>0</v>
      </c>
    </row>
    <row r="194" s="49" customFormat="1" customHeight="1" spans="1:3">
      <c r="A194" s="27">
        <v>2012505</v>
      </c>
      <c r="B194" s="36" t="s">
        <v>298</v>
      </c>
      <c r="C194" s="38">
        <v>0</v>
      </c>
    </row>
    <row r="195" s="49" customFormat="1" customHeight="1" spans="1:3">
      <c r="A195" s="27">
        <v>2012506</v>
      </c>
      <c r="B195" s="36" t="s">
        <v>299</v>
      </c>
      <c r="C195" s="38">
        <v>0</v>
      </c>
    </row>
    <row r="196" s="49" customFormat="1" customHeight="1" spans="1:3">
      <c r="A196" s="27">
        <v>2012550</v>
      </c>
      <c r="B196" s="36" t="s">
        <v>193</v>
      </c>
      <c r="C196" s="38">
        <v>0</v>
      </c>
    </row>
    <row r="197" s="49" customFormat="1" customHeight="1" spans="1:3">
      <c r="A197" s="27">
        <v>2012599</v>
      </c>
      <c r="B197" s="36" t="s">
        <v>300</v>
      </c>
      <c r="C197" s="38">
        <v>0</v>
      </c>
    </row>
    <row r="198" s="49" customFormat="1" customHeight="1" spans="1:3">
      <c r="A198" s="27">
        <v>20126</v>
      </c>
      <c r="B198" s="79" t="s">
        <v>301</v>
      </c>
      <c r="C198" s="11">
        <f>SUM(C199:C203)</f>
        <v>392</v>
      </c>
    </row>
    <row r="199" s="49" customFormat="1" customHeight="1" spans="1:3">
      <c r="A199" s="27">
        <v>2012601</v>
      </c>
      <c r="B199" s="36" t="s">
        <v>184</v>
      </c>
      <c r="C199" s="38">
        <v>0</v>
      </c>
    </row>
    <row r="200" s="49" customFormat="1" customHeight="1" spans="1:3">
      <c r="A200" s="27">
        <v>2012602</v>
      </c>
      <c r="B200" s="36" t="s">
        <v>185</v>
      </c>
      <c r="C200" s="38">
        <v>5</v>
      </c>
    </row>
    <row r="201" s="49" customFormat="1" customHeight="1" spans="1:3">
      <c r="A201" s="27">
        <v>2012603</v>
      </c>
      <c r="B201" s="36" t="s">
        <v>186</v>
      </c>
      <c r="C201" s="38">
        <v>0</v>
      </c>
    </row>
    <row r="202" s="49" customFormat="1" customHeight="1" spans="1:3">
      <c r="A202" s="27">
        <v>2012604</v>
      </c>
      <c r="B202" s="36" t="s">
        <v>302</v>
      </c>
      <c r="C202" s="38">
        <v>387</v>
      </c>
    </row>
    <row r="203" s="49" customFormat="1" customHeight="1" spans="1:3">
      <c r="A203" s="27">
        <v>2012699</v>
      </c>
      <c r="B203" s="36" t="s">
        <v>303</v>
      </c>
      <c r="C203" s="38">
        <v>0</v>
      </c>
    </row>
    <row r="204" s="49" customFormat="1" customHeight="1" spans="1:3">
      <c r="A204" s="27">
        <v>20128</v>
      </c>
      <c r="B204" s="79" t="s">
        <v>304</v>
      </c>
      <c r="C204" s="11">
        <f>SUM(C205:C210)</f>
        <v>0</v>
      </c>
    </row>
    <row r="205" s="49" customFormat="1" customHeight="1" spans="1:3">
      <c r="A205" s="27">
        <v>2012801</v>
      </c>
      <c r="B205" s="36" t="s">
        <v>184</v>
      </c>
      <c r="C205" s="38">
        <v>0</v>
      </c>
    </row>
    <row r="206" s="49" customFormat="1" customHeight="1" spans="1:3">
      <c r="A206" s="27">
        <v>2012802</v>
      </c>
      <c r="B206" s="36" t="s">
        <v>185</v>
      </c>
      <c r="C206" s="38">
        <v>0</v>
      </c>
    </row>
    <row r="207" s="49" customFormat="1" customHeight="1" spans="1:3">
      <c r="A207" s="27">
        <v>2012803</v>
      </c>
      <c r="B207" s="36" t="s">
        <v>186</v>
      </c>
      <c r="C207" s="38">
        <v>0</v>
      </c>
    </row>
    <row r="208" s="49" customFormat="1" customHeight="1" spans="1:3">
      <c r="A208" s="27">
        <v>2012804</v>
      </c>
      <c r="B208" s="36" t="s">
        <v>198</v>
      </c>
      <c r="C208" s="38">
        <v>0</v>
      </c>
    </row>
    <row r="209" s="49" customFormat="1" customHeight="1" spans="1:3">
      <c r="A209" s="27">
        <v>2012850</v>
      </c>
      <c r="B209" s="36" t="s">
        <v>193</v>
      </c>
      <c r="C209" s="38">
        <v>0</v>
      </c>
    </row>
    <row r="210" s="49" customFormat="1" customHeight="1" spans="1:3">
      <c r="A210" s="27">
        <v>2012899</v>
      </c>
      <c r="B210" s="36" t="s">
        <v>305</v>
      </c>
      <c r="C210" s="38">
        <v>0</v>
      </c>
    </row>
    <row r="211" s="49" customFormat="1" customHeight="1" spans="1:3">
      <c r="A211" s="27">
        <v>20129</v>
      </c>
      <c r="B211" s="79" t="s">
        <v>306</v>
      </c>
      <c r="C211" s="11">
        <f>SUM(C212:C218)</f>
        <v>93</v>
      </c>
    </row>
    <row r="212" s="49" customFormat="1" customHeight="1" spans="1:3">
      <c r="A212" s="27">
        <v>2012901</v>
      </c>
      <c r="B212" s="36" t="s">
        <v>184</v>
      </c>
      <c r="C212" s="38">
        <v>50</v>
      </c>
    </row>
    <row r="213" s="49" customFormat="1" customHeight="1" spans="1:3">
      <c r="A213" s="27">
        <v>2012902</v>
      </c>
      <c r="B213" s="36" t="s">
        <v>185</v>
      </c>
      <c r="C213" s="38">
        <v>0</v>
      </c>
    </row>
    <row r="214" s="49" customFormat="1" customHeight="1" spans="1:3">
      <c r="A214" s="27">
        <v>2012903</v>
      </c>
      <c r="B214" s="36" t="s">
        <v>186</v>
      </c>
      <c r="C214" s="38">
        <v>0</v>
      </c>
    </row>
    <row r="215" s="49" customFormat="1" customHeight="1" spans="1:3">
      <c r="A215" s="27">
        <v>2012904</v>
      </c>
      <c r="B215" s="36" t="s">
        <v>307</v>
      </c>
      <c r="C215" s="38">
        <v>0</v>
      </c>
    </row>
    <row r="216" s="49" customFormat="1" customHeight="1" spans="1:3">
      <c r="A216" s="27">
        <v>2012905</v>
      </c>
      <c r="B216" s="36" t="s">
        <v>308</v>
      </c>
      <c r="C216" s="38">
        <v>0</v>
      </c>
    </row>
    <row r="217" s="49" customFormat="1" customHeight="1" spans="1:3">
      <c r="A217" s="27">
        <v>2012950</v>
      </c>
      <c r="B217" s="36" t="s">
        <v>193</v>
      </c>
      <c r="C217" s="38">
        <v>0</v>
      </c>
    </row>
    <row r="218" s="49" customFormat="1" customHeight="1" spans="1:3">
      <c r="A218" s="27">
        <v>2012999</v>
      </c>
      <c r="B218" s="36" t="s">
        <v>309</v>
      </c>
      <c r="C218" s="38">
        <v>43</v>
      </c>
    </row>
    <row r="219" s="49" customFormat="1" customHeight="1" spans="1:3">
      <c r="A219" s="27">
        <v>20131</v>
      </c>
      <c r="B219" s="79" t="s">
        <v>310</v>
      </c>
      <c r="C219" s="11">
        <f>SUM(C220:C225)</f>
        <v>151</v>
      </c>
    </row>
    <row r="220" s="49" customFormat="1" customHeight="1" spans="1:3">
      <c r="A220" s="27">
        <v>2013101</v>
      </c>
      <c r="B220" s="36" t="s">
        <v>184</v>
      </c>
      <c r="C220" s="38">
        <v>79</v>
      </c>
    </row>
    <row r="221" s="49" customFormat="1" customHeight="1" spans="1:3">
      <c r="A221" s="27">
        <v>2013102</v>
      </c>
      <c r="B221" s="36" t="s">
        <v>185</v>
      </c>
      <c r="C221" s="38">
        <v>2</v>
      </c>
    </row>
    <row r="222" s="49" customFormat="1" customHeight="1" spans="1:3">
      <c r="A222" s="27">
        <v>2013103</v>
      </c>
      <c r="B222" s="36" t="s">
        <v>186</v>
      </c>
      <c r="C222" s="38">
        <v>0</v>
      </c>
    </row>
    <row r="223" s="49" customFormat="1" customHeight="1" spans="1:3">
      <c r="A223" s="27">
        <v>2013105</v>
      </c>
      <c r="B223" s="36" t="s">
        <v>311</v>
      </c>
      <c r="C223" s="38">
        <v>0</v>
      </c>
    </row>
    <row r="224" s="49" customFormat="1" customHeight="1" spans="1:3">
      <c r="A224" s="27">
        <v>2013150</v>
      </c>
      <c r="B224" s="36" t="s">
        <v>193</v>
      </c>
      <c r="C224" s="38">
        <v>0</v>
      </c>
    </row>
    <row r="225" s="49" customFormat="1" customHeight="1" spans="1:3">
      <c r="A225" s="27">
        <v>2013199</v>
      </c>
      <c r="B225" s="36" t="s">
        <v>312</v>
      </c>
      <c r="C225" s="38">
        <v>70</v>
      </c>
    </row>
    <row r="226" s="49" customFormat="1" customHeight="1" spans="1:3">
      <c r="A226" s="27">
        <v>20132</v>
      </c>
      <c r="B226" s="79" t="s">
        <v>313</v>
      </c>
      <c r="C226" s="11">
        <f>SUM(C227:C231)</f>
        <v>184</v>
      </c>
    </row>
    <row r="227" s="49" customFormat="1" customHeight="1" spans="1:3">
      <c r="A227" s="27">
        <v>2013201</v>
      </c>
      <c r="B227" s="36" t="s">
        <v>184</v>
      </c>
      <c r="C227" s="38">
        <v>0</v>
      </c>
    </row>
    <row r="228" s="49" customFormat="1" customHeight="1" spans="1:3">
      <c r="A228" s="27">
        <v>2013202</v>
      </c>
      <c r="B228" s="36" t="s">
        <v>185</v>
      </c>
      <c r="C228" s="38">
        <v>0</v>
      </c>
    </row>
    <row r="229" s="49" customFormat="1" customHeight="1" spans="1:3">
      <c r="A229" s="27">
        <v>2013203</v>
      </c>
      <c r="B229" s="36" t="s">
        <v>186</v>
      </c>
      <c r="C229" s="38">
        <v>0</v>
      </c>
    </row>
    <row r="230" s="49" customFormat="1" customHeight="1" spans="1:3">
      <c r="A230" s="27">
        <v>2013250</v>
      </c>
      <c r="B230" s="36" t="s">
        <v>193</v>
      </c>
      <c r="C230" s="38">
        <v>0</v>
      </c>
    </row>
    <row r="231" s="49" customFormat="1" customHeight="1" spans="1:3">
      <c r="A231" s="27">
        <v>2013299</v>
      </c>
      <c r="B231" s="36" t="s">
        <v>314</v>
      </c>
      <c r="C231" s="38">
        <v>184</v>
      </c>
    </row>
    <row r="232" s="49" customFormat="1" customHeight="1" spans="1:3">
      <c r="A232" s="27">
        <v>20133</v>
      </c>
      <c r="B232" s="79" t="s">
        <v>315</v>
      </c>
      <c r="C232" s="11">
        <f>SUM(C233:C237)</f>
        <v>870</v>
      </c>
    </row>
    <row r="233" s="49" customFormat="1" customHeight="1" spans="1:3">
      <c r="A233" s="27">
        <v>2013301</v>
      </c>
      <c r="B233" s="36" t="s">
        <v>184</v>
      </c>
      <c r="C233" s="38">
        <v>73</v>
      </c>
    </row>
    <row r="234" s="49" customFormat="1" customHeight="1" spans="1:3">
      <c r="A234" s="27">
        <v>2013302</v>
      </c>
      <c r="B234" s="36" t="s">
        <v>185</v>
      </c>
      <c r="C234" s="38">
        <v>8</v>
      </c>
    </row>
    <row r="235" s="49" customFormat="1" customHeight="1" spans="1:3">
      <c r="A235" s="27">
        <v>2013303</v>
      </c>
      <c r="B235" s="36" t="s">
        <v>186</v>
      </c>
      <c r="C235" s="38">
        <v>0</v>
      </c>
    </row>
    <row r="236" s="49" customFormat="1" customHeight="1" spans="1:3">
      <c r="A236" s="27">
        <v>2013350</v>
      </c>
      <c r="B236" s="36" t="s">
        <v>193</v>
      </c>
      <c r="C236" s="38">
        <v>0</v>
      </c>
    </row>
    <row r="237" s="49" customFormat="1" customHeight="1" spans="1:3">
      <c r="A237" s="27">
        <v>2013399</v>
      </c>
      <c r="B237" s="36" t="s">
        <v>316</v>
      </c>
      <c r="C237" s="38">
        <v>789</v>
      </c>
    </row>
    <row r="238" s="49" customFormat="1" customHeight="1" spans="1:3">
      <c r="A238" s="27">
        <v>20134</v>
      </c>
      <c r="B238" s="79" t="s">
        <v>317</v>
      </c>
      <c r="C238" s="11">
        <f>SUM(C239:C243)</f>
        <v>2</v>
      </c>
    </row>
    <row r="239" s="49" customFormat="1" customHeight="1" spans="1:3">
      <c r="A239" s="27">
        <v>2013401</v>
      </c>
      <c r="B239" s="36" t="s">
        <v>184</v>
      </c>
      <c r="C239" s="38">
        <v>0</v>
      </c>
    </row>
    <row r="240" s="49" customFormat="1" customHeight="1" spans="1:3">
      <c r="A240" s="27">
        <v>2013402</v>
      </c>
      <c r="B240" s="36" t="s">
        <v>185</v>
      </c>
      <c r="C240" s="38">
        <v>2</v>
      </c>
    </row>
    <row r="241" s="49" customFormat="1" customHeight="1" spans="1:3">
      <c r="A241" s="27">
        <v>2013403</v>
      </c>
      <c r="B241" s="36" t="s">
        <v>186</v>
      </c>
      <c r="C241" s="38">
        <v>0</v>
      </c>
    </row>
    <row r="242" s="49" customFormat="1" customHeight="1" spans="1:3">
      <c r="A242" s="27">
        <v>2013450</v>
      </c>
      <c r="B242" s="36" t="s">
        <v>193</v>
      </c>
      <c r="C242" s="38">
        <v>0</v>
      </c>
    </row>
    <row r="243" s="49" customFormat="1" customHeight="1" spans="1:3">
      <c r="A243" s="27">
        <v>2013499</v>
      </c>
      <c r="B243" s="36" t="s">
        <v>318</v>
      </c>
      <c r="C243" s="38">
        <v>0</v>
      </c>
    </row>
    <row r="244" s="49" customFormat="1" customHeight="1" spans="1:3">
      <c r="A244" s="27">
        <v>20135</v>
      </c>
      <c r="B244" s="79" t="s">
        <v>319</v>
      </c>
      <c r="C244" s="11">
        <f>SUM(C245:C249)</f>
        <v>0</v>
      </c>
    </row>
    <row r="245" s="49" customFormat="1" customHeight="1" spans="1:3">
      <c r="A245" s="27">
        <v>2013501</v>
      </c>
      <c r="B245" s="36" t="s">
        <v>184</v>
      </c>
      <c r="C245" s="38">
        <v>0</v>
      </c>
    </row>
    <row r="246" s="49" customFormat="1" customHeight="1" spans="1:3">
      <c r="A246" s="27">
        <v>2013502</v>
      </c>
      <c r="B246" s="36" t="s">
        <v>185</v>
      </c>
      <c r="C246" s="38">
        <v>0</v>
      </c>
    </row>
    <row r="247" s="49" customFormat="1" customHeight="1" spans="1:3">
      <c r="A247" s="27">
        <v>2013503</v>
      </c>
      <c r="B247" s="36" t="s">
        <v>186</v>
      </c>
      <c r="C247" s="38">
        <v>0</v>
      </c>
    </row>
    <row r="248" s="49" customFormat="1" customHeight="1" spans="1:3">
      <c r="A248" s="27">
        <v>2013550</v>
      </c>
      <c r="B248" s="36" t="s">
        <v>193</v>
      </c>
      <c r="C248" s="38">
        <v>0</v>
      </c>
    </row>
    <row r="249" s="49" customFormat="1" customHeight="1" spans="1:3">
      <c r="A249" s="27">
        <v>2013599</v>
      </c>
      <c r="B249" s="36" t="s">
        <v>320</v>
      </c>
      <c r="C249" s="38">
        <v>0</v>
      </c>
    </row>
    <row r="250" s="49" customFormat="1" customHeight="1" spans="1:3">
      <c r="A250" s="27">
        <v>20136</v>
      </c>
      <c r="B250" s="79" t="s">
        <v>321</v>
      </c>
      <c r="C250" s="11">
        <f>SUM(C251:C255)</f>
        <v>52</v>
      </c>
    </row>
    <row r="251" s="49" customFormat="1" customHeight="1" spans="1:3">
      <c r="A251" s="27">
        <v>2013601</v>
      </c>
      <c r="B251" s="36" t="s">
        <v>184</v>
      </c>
      <c r="C251" s="38">
        <v>0</v>
      </c>
    </row>
    <row r="252" s="49" customFormat="1" customHeight="1" spans="1:3">
      <c r="A252" s="27">
        <v>2013602</v>
      </c>
      <c r="B252" s="36" t="s">
        <v>185</v>
      </c>
      <c r="C252" s="38">
        <v>52</v>
      </c>
    </row>
    <row r="253" s="49" customFormat="1" customHeight="1" spans="1:3">
      <c r="A253" s="27">
        <v>2013603</v>
      </c>
      <c r="B253" s="36" t="s">
        <v>186</v>
      </c>
      <c r="C253" s="38">
        <v>0</v>
      </c>
    </row>
    <row r="254" s="49" customFormat="1" customHeight="1" spans="1:3">
      <c r="A254" s="27">
        <v>2013650</v>
      </c>
      <c r="B254" s="36" t="s">
        <v>193</v>
      </c>
      <c r="C254" s="38">
        <v>0</v>
      </c>
    </row>
    <row r="255" s="49" customFormat="1" customHeight="1" spans="1:3">
      <c r="A255" s="27">
        <v>2013699</v>
      </c>
      <c r="B255" s="36" t="s">
        <v>322</v>
      </c>
      <c r="C255" s="38">
        <v>0</v>
      </c>
    </row>
    <row r="256" s="49" customFormat="1" customHeight="1" spans="1:3">
      <c r="A256" s="27">
        <v>20199</v>
      </c>
      <c r="B256" s="79" t="s">
        <v>323</v>
      </c>
      <c r="C256" s="11">
        <f>SUM(C257:C258)</f>
        <v>193</v>
      </c>
    </row>
    <row r="257" s="49" customFormat="1" customHeight="1" spans="1:3">
      <c r="A257" s="27">
        <v>2019901</v>
      </c>
      <c r="B257" s="36" t="s">
        <v>324</v>
      </c>
      <c r="C257" s="38">
        <v>0</v>
      </c>
    </row>
    <row r="258" s="49" customFormat="1" customHeight="1" spans="1:3">
      <c r="A258" s="27">
        <v>2019999</v>
      </c>
      <c r="B258" s="36" t="s">
        <v>325</v>
      </c>
      <c r="C258" s="38">
        <v>193</v>
      </c>
    </row>
    <row r="259" s="49" customFormat="1" customHeight="1" spans="1:3">
      <c r="A259" s="27">
        <v>202</v>
      </c>
      <c r="B259" s="79" t="s">
        <v>326</v>
      </c>
      <c r="C259" s="11">
        <f>SUM(C260,C267,C270,C277,C283,C287,C289,C294)</f>
        <v>0</v>
      </c>
    </row>
    <row r="260" s="49" customFormat="1" customHeight="1" spans="1:3">
      <c r="A260" s="27">
        <v>20201</v>
      </c>
      <c r="B260" s="79" t="s">
        <v>327</v>
      </c>
      <c r="C260" s="11">
        <f>SUM(C261:C266)</f>
        <v>0</v>
      </c>
    </row>
    <row r="261" s="49" customFormat="1" customHeight="1" spans="1:3">
      <c r="A261" s="27">
        <v>2020101</v>
      </c>
      <c r="B261" s="36" t="s">
        <v>184</v>
      </c>
      <c r="C261" s="38">
        <v>0</v>
      </c>
    </row>
    <row r="262" s="49" customFormat="1" customHeight="1" spans="1:3">
      <c r="A262" s="27">
        <v>2020102</v>
      </c>
      <c r="B262" s="36" t="s">
        <v>185</v>
      </c>
      <c r="C262" s="38">
        <v>0</v>
      </c>
    </row>
    <row r="263" s="49" customFormat="1" customHeight="1" spans="1:3">
      <c r="A263" s="27">
        <v>2020103</v>
      </c>
      <c r="B263" s="36" t="s">
        <v>186</v>
      </c>
      <c r="C263" s="38">
        <v>0</v>
      </c>
    </row>
    <row r="264" s="49" customFormat="1" customHeight="1" spans="1:3">
      <c r="A264" s="27">
        <v>2020104</v>
      </c>
      <c r="B264" s="36" t="s">
        <v>311</v>
      </c>
      <c r="C264" s="38">
        <v>0</v>
      </c>
    </row>
    <row r="265" s="49" customFormat="1" customHeight="1" spans="1:3">
      <c r="A265" s="27">
        <v>2020150</v>
      </c>
      <c r="B265" s="36" t="s">
        <v>193</v>
      </c>
      <c r="C265" s="38">
        <v>0</v>
      </c>
    </row>
    <row r="266" s="49" customFormat="1" customHeight="1" spans="1:3">
      <c r="A266" s="27">
        <v>2020199</v>
      </c>
      <c r="B266" s="36" t="s">
        <v>328</v>
      </c>
      <c r="C266" s="38">
        <v>0</v>
      </c>
    </row>
    <row r="267" s="49" customFormat="1" customHeight="1" spans="1:3">
      <c r="A267" s="27">
        <v>20202</v>
      </c>
      <c r="B267" s="79" t="s">
        <v>329</v>
      </c>
      <c r="C267" s="11">
        <f>SUM(C268:C269)</f>
        <v>0</v>
      </c>
    </row>
    <row r="268" s="49" customFormat="1" customHeight="1" spans="1:3">
      <c r="A268" s="27">
        <v>2020201</v>
      </c>
      <c r="B268" s="36" t="s">
        <v>330</v>
      </c>
      <c r="C268" s="38">
        <v>0</v>
      </c>
    </row>
    <row r="269" s="49" customFormat="1" customHeight="1" spans="1:3">
      <c r="A269" s="27">
        <v>2020202</v>
      </c>
      <c r="B269" s="36" t="s">
        <v>331</v>
      </c>
      <c r="C269" s="38">
        <v>0</v>
      </c>
    </row>
    <row r="270" s="49" customFormat="1" customHeight="1" spans="1:3">
      <c r="A270" s="27">
        <v>20203</v>
      </c>
      <c r="B270" s="79" t="s">
        <v>332</v>
      </c>
      <c r="C270" s="11">
        <f>SUM(C271:C276)</f>
        <v>0</v>
      </c>
    </row>
    <row r="271" s="49" customFormat="1" customHeight="1" spans="1:3">
      <c r="A271" s="27">
        <v>2020301</v>
      </c>
      <c r="B271" s="36" t="s">
        <v>333</v>
      </c>
      <c r="C271" s="38">
        <v>0</v>
      </c>
    </row>
    <row r="272" s="49" customFormat="1" customHeight="1" spans="1:3">
      <c r="A272" s="27">
        <v>2020302</v>
      </c>
      <c r="B272" s="36" t="s">
        <v>334</v>
      </c>
      <c r="C272" s="38">
        <v>0</v>
      </c>
    </row>
    <row r="273" s="49" customFormat="1" customHeight="1" spans="1:3">
      <c r="A273" s="27">
        <v>2020303</v>
      </c>
      <c r="B273" s="36" t="s">
        <v>335</v>
      </c>
      <c r="C273" s="38">
        <v>0</v>
      </c>
    </row>
    <row r="274" s="49" customFormat="1" customHeight="1" spans="1:3">
      <c r="A274" s="27">
        <v>2020304</v>
      </c>
      <c r="B274" s="36" t="s">
        <v>336</v>
      </c>
      <c r="C274" s="38">
        <v>0</v>
      </c>
    </row>
    <row r="275" s="49" customFormat="1" customHeight="1" spans="1:3">
      <c r="A275" s="27">
        <v>2020305</v>
      </c>
      <c r="B275" s="36" t="s">
        <v>337</v>
      </c>
      <c r="C275" s="38">
        <v>0</v>
      </c>
    </row>
    <row r="276" s="49" customFormat="1" customHeight="1" spans="1:3">
      <c r="A276" s="27">
        <v>2020399</v>
      </c>
      <c r="B276" s="36" t="s">
        <v>338</v>
      </c>
      <c r="C276" s="38">
        <v>0</v>
      </c>
    </row>
    <row r="277" s="49" customFormat="1" customHeight="1" spans="1:3">
      <c r="A277" s="27">
        <v>20204</v>
      </c>
      <c r="B277" s="79" t="s">
        <v>339</v>
      </c>
      <c r="C277" s="11">
        <f>SUM(C278:C282)</f>
        <v>0</v>
      </c>
    </row>
    <row r="278" s="49" customFormat="1" customHeight="1" spans="1:3">
      <c r="A278" s="27">
        <v>2020401</v>
      </c>
      <c r="B278" s="36" t="s">
        <v>340</v>
      </c>
      <c r="C278" s="38">
        <v>0</v>
      </c>
    </row>
    <row r="279" s="49" customFormat="1" customHeight="1" spans="1:3">
      <c r="A279" s="27">
        <v>2020402</v>
      </c>
      <c r="B279" s="36" t="s">
        <v>341</v>
      </c>
      <c r="C279" s="38">
        <v>0</v>
      </c>
    </row>
    <row r="280" s="49" customFormat="1" customHeight="1" spans="1:3">
      <c r="A280" s="27">
        <v>2020403</v>
      </c>
      <c r="B280" s="36" t="s">
        <v>342</v>
      </c>
      <c r="C280" s="38">
        <v>0</v>
      </c>
    </row>
    <row r="281" s="49" customFormat="1" customHeight="1" spans="1:3">
      <c r="A281" s="27">
        <v>2020404</v>
      </c>
      <c r="B281" s="36" t="s">
        <v>343</v>
      </c>
      <c r="C281" s="38">
        <v>0</v>
      </c>
    </row>
    <row r="282" s="49" customFormat="1" customHeight="1" spans="1:3">
      <c r="A282" s="27">
        <v>2020499</v>
      </c>
      <c r="B282" s="36" t="s">
        <v>344</v>
      </c>
      <c r="C282" s="38">
        <v>0</v>
      </c>
    </row>
    <row r="283" s="49" customFormat="1" customHeight="1" spans="1:3">
      <c r="A283" s="27">
        <v>20205</v>
      </c>
      <c r="B283" s="79" t="s">
        <v>345</v>
      </c>
      <c r="C283" s="11">
        <f>SUM(C284:C286)</f>
        <v>0</v>
      </c>
    </row>
    <row r="284" s="49" customFormat="1" customHeight="1" spans="1:3">
      <c r="A284" s="27">
        <v>2020503</v>
      </c>
      <c r="B284" s="36" t="s">
        <v>346</v>
      </c>
      <c r="C284" s="38">
        <v>0</v>
      </c>
    </row>
    <row r="285" s="49" customFormat="1" customHeight="1" spans="1:3">
      <c r="A285" s="27">
        <v>2020504</v>
      </c>
      <c r="B285" s="36" t="s">
        <v>347</v>
      </c>
      <c r="C285" s="38">
        <v>0</v>
      </c>
    </row>
    <row r="286" s="49" customFormat="1" customHeight="1" spans="1:3">
      <c r="A286" s="27">
        <v>2020599</v>
      </c>
      <c r="B286" s="36" t="s">
        <v>348</v>
      </c>
      <c r="C286" s="38">
        <v>0</v>
      </c>
    </row>
    <row r="287" s="49" customFormat="1" customHeight="1" spans="1:3">
      <c r="A287" s="27">
        <v>20206</v>
      </c>
      <c r="B287" s="79" t="s">
        <v>349</v>
      </c>
      <c r="C287" s="11">
        <f>C288</f>
        <v>0</v>
      </c>
    </row>
    <row r="288" s="49" customFormat="1" customHeight="1" spans="1:3">
      <c r="A288" s="27">
        <v>2020601</v>
      </c>
      <c r="B288" s="36" t="s">
        <v>350</v>
      </c>
      <c r="C288" s="38">
        <v>0</v>
      </c>
    </row>
    <row r="289" s="49" customFormat="1" customHeight="1" spans="1:3">
      <c r="A289" s="27">
        <v>20207</v>
      </c>
      <c r="B289" s="79" t="s">
        <v>351</v>
      </c>
      <c r="C289" s="11">
        <f>SUM(C290:C293)</f>
        <v>0</v>
      </c>
    </row>
    <row r="290" s="49" customFormat="1" customHeight="1" spans="1:3">
      <c r="A290" s="27">
        <v>2020701</v>
      </c>
      <c r="B290" s="36" t="s">
        <v>352</v>
      </c>
      <c r="C290" s="38">
        <v>0</v>
      </c>
    </row>
    <row r="291" s="49" customFormat="1" customHeight="1" spans="1:3">
      <c r="A291" s="27">
        <v>2020702</v>
      </c>
      <c r="B291" s="36" t="s">
        <v>353</v>
      </c>
      <c r="C291" s="38">
        <v>0</v>
      </c>
    </row>
    <row r="292" s="49" customFormat="1" customHeight="1" spans="1:3">
      <c r="A292" s="27">
        <v>2020703</v>
      </c>
      <c r="B292" s="36" t="s">
        <v>354</v>
      </c>
      <c r="C292" s="38">
        <v>0</v>
      </c>
    </row>
    <row r="293" s="49" customFormat="1" customHeight="1" spans="1:3">
      <c r="A293" s="27">
        <v>2020799</v>
      </c>
      <c r="B293" s="36" t="s">
        <v>355</v>
      </c>
      <c r="C293" s="38">
        <v>0</v>
      </c>
    </row>
    <row r="294" s="49" customFormat="1" customHeight="1" spans="1:3">
      <c r="A294" s="27">
        <v>20299</v>
      </c>
      <c r="B294" s="79" t="s">
        <v>356</v>
      </c>
      <c r="C294" s="11">
        <f t="shared" ref="C294:C299" si="0">C295</f>
        <v>0</v>
      </c>
    </row>
    <row r="295" s="49" customFormat="1" customHeight="1" spans="1:3">
      <c r="A295" s="27">
        <v>2029901</v>
      </c>
      <c r="B295" s="36" t="s">
        <v>357</v>
      </c>
      <c r="C295" s="38">
        <v>0</v>
      </c>
    </row>
    <row r="296" s="49" customFormat="1" customHeight="1" spans="1:3">
      <c r="A296" s="27">
        <v>203</v>
      </c>
      <c r="B296" s="79" t="s">
        <v>358</v>
      </c>
      <c r="C296" s="11">
        <f>SUM(C297,C299,C301,C303,C312)</f>
        <v>0</v>
      </c>
    </row>
    <row r="297" s="49" customFormat="1" customHeight="1" spans="1:3">
      <c r="A297" s="27">
        <v>20301</v>
      </c>
      <c r="B297" s="79" t="s">
        <v>359</v>
      </c>
      <c r="C297" s="11">
        <f t="shared" si="0"/>
        <v>0</v>
      </c>
    </row>
    <row r="298" s="49" customFormat="1" customHeight="1" spans="1:3">
      <c r="A298" s="27">
        <v>2030101</v>
      </c>
      <c r="B298" s="36" t="s">
        <v>360</v>
      </c>
      <c r="C298" s="38">
        <v>0</v>
      </c>
    </row>
    <row r="299" s="49" customFormat="1" customHeight="1" spans="1:3">
      <c r="A299" s="27">
        <v>20304</v>
      </c>
      <c r="B299" s="79" t="s">
        <v>361</v>
      </c>
      <c r="C299" s="11">
        <f t="shared" si="0"/>
        <v>0</v>
      </c>
    </row>
    <row r="300" s="49" customFormat="1" customHeight="1" spans="1:3">
      <c r="A300" s="27">
        <v>2030401</v>
      </c>
      <c r="B300" s="36" t="s">
        <v>362</v>
      </c>
      <c r="C300" s="38">
        <v>0</v>
      </c>
    </row>
    <row r="301" s="49" customFormat="1" customHeight="1" spans="1:3">
      <c r="A301" s="27">
        <v>20305</v>
      </c>
      <c r="B301" s="79" t="s">
        <v>363</v>
      </c>
      <c r="C301" s="11">
        <f>C302</f>
        <v>0</v>
      </c>
    </row>
    <row r="302" s="49" customFormat="1" customHeight="1" spans="1:3">
      <c r="A302" s="27">
        <v>2030501</v>
      </c>
      <c r="B302" s="36" t="s">
        <v>364</v>
      </c>
      <c r="C302" s="38">
        <v>0</v>
      </c>
    </row>
    <row r="303" s="49" customFormat="1" customHeight="1" spans="1:3">
      <c r="A303" s="27">
        <v>20306</v>
      </c>
      <c r="B303" s="79" t="s">
        <v>365</v>
      </c>
      <c r="C303" s="11">
        <f>SUM(C304:C311)</f>
        <v>0</v>
      </c>
    </row>
    <row r="304" s="49" customFormat="1" customHeight="1" spans="1:3">
      <c r="A304" s="27">
        <v>2030601</v>
      </c>
      <c r="B304" s="36" t="s">
        <v>366</v>
      </c>
      <c r="C304" s="38">
        <v>0</v>
      </c>
    </row>
    <row r="305" s="49" customFormat="1" customHeight="1" spans="1:3">
      <c r="A305" s="27">
        <v>2030602</v>
      </c>
      <c r="B305" s="36" t="s">
        <v>367</v>
      </c>
      <c r="C305" s="38">
        <v>0</v>
      </c>
    </row>
    <row r="306" s="49" customFormat="1" customHeight="1" spans="1:3">
      <c r="A306" s="27">
        <v>2030603</v>
      </c>
      <c r="B306" s="36" t="s">
        <v>368</v>
      </c>
      <c r="C306" s="38">
        <v>0</v>
      </c>
    </row>
    <row r="307" s="49" customFormat="1" customHeight="1" spans="1:3">
      <c r="A307" s="27">
        <v>2030604</v>
      </c>
      <c r="B307" s="36" t="s">
        <v>369</v>
      </c>
      <c r="C307" s="38">
        <v>0</v>
      </c>
    </row>
    <row r="308" s="49" customFormat="1" customHeight="1" spans="1:3">
      <c r="A308" s="27">
        <v>2030605</v>
      </c>
      <c r="B308" s="36" t="s">
        <v>370</v>
      </c>
      <c r="C308" s="38">
        <v>0</v>
      </c>
    </row>
    <row r="309" s="49" customFormat="1" customHeight="1" spans="1:3">
      <c r="A309" s="27">
        <v>2030606</v>
      </c>
      <c r="B309" s="36" t="s">
        <v>371</v>
      </c>
      <c r="C309" s="38">
        <v>0</v>
      </c>
    </row>
    <row r="310" s="49" customFormat="1" customHeight="1" spans="1:3">
      <c r="A310" s="27">
        <v>2030607</v>
      </c>
      <c r="B310" s="36" t="s">
        <v>372</v>
      </c>
      <c r="C310" s="38">
        <v>0</v>
      </c>
    </row>
    <row r="311" s="49" customFormat="1" customHeight="1" spans="1:3">
      <c r="A311" s="27" t="s">
        <v>373</v>
      </c>
      <c r="B311" s="36" t="s">
        <v>374</v>
      </c>
      <c r="C311" s="38">
        <v>0</v>
      </c>
    </row>
    <row r="312" s="49" customFormat="1" customHeight="1" spans="1:3">
      <c r="A312" s="27">
        <v>20399</v>
      </c>
      <c r="B312" s="79" t="s">
        <v>375</v>
      </c>
      <c r="C312" s="11">
        <f>C313</f>
        <v>0</v>
      </c>
    </row>
    <row r="313" s="49" customFormat="1" customHeight="1" spans="1:3">
      <c r="A313" s="27">
        <v>2039901</v>
      </c>
      <c r="B313" s="36" t="s">
        <v>376</v>
      </c>
      <c r="C313" s="38">
        <v>0</v>
      </c>
    </row>
    <row r="314" s="49" customFormat="1" customHeight="1" spans="1:3">
      <c r="A314" s="27">
        <v>204</v>
      </c>
      <c r="B314" s="79" t="s">
        <v>377</v>
      </c>
      <c r="C314" s="11">
        <f>SUM(C315,C326,C348,C355,C367,C376,C388,C397,C406,C414,C422)</f>
        <v>9379</v>
      </c>
    </row>
    <row r="315" s="49" customFormat="1" customHeight="1" spans="1:3">
      <c r="A315" s="27">
        <v>20401</v>
      </c>
      <c r="B315" s="79" t="s">
        <v>378</v>
      </c>
      <c r="C315" s="11">
        <f>SUM(C316:C325)</f>
        <v>318</v>
      </c>
    </row>
    <row r="316" s="49" customFormat="1" customHeight="1" spans="1:3">
      <c r="A316" s="27">
        <v>2040101</v>
      </c>
      <c r="B316" s="36" t="s">
        <v>379</v>
      </c>
      <c r="C316" s="38">
        <v>0</v>
      </c>
    </row>
    <row r="317" s="49" customFormat="1" customHeight="1" spans="1:3">
      <c r="A317" s="27">
        <v>2040102</v>
      </c>
      <c r="B317" s="36" t="s">
        <v>380</v>
      </c>
      <c r="C317" s="38">
        <v>0</v>
      </c>
    </row>
    <row r="318" s="49" customFormat="1" customHeight="1" spans="1:3">
      <c r="A318" s="27">
        <v>2040103</v>
      </c>
      <c r="B318" s="36" t="s">
        <v>381</v>
      </c>
      <c r="C318" s="38">
        <v>308</v>
      </c>
    </row>
    <row r="319" s="49" customFormat="1" customHeight="1" spans="1:3">
      <c r="A319" s="27">
        <v>2040104</v>
      </c>
      <c r="B319" s="36" t="s">
        <v>382</v>
      </c>
      <c r="C319" s="38">
        <v>0</v>
      </c>
    </row>
    <row r="320" s="49" customFormat="1" customHeight="1" spans="1:3">
      <c r="A320" s="27">
        <v>2040105</v>
      </c>
      <c r="B320" s="36" t="s">
        <v>383</v>
      </c>
      <c r="C320" s="38">
        <v>0</v>
      </c>
    </row>
    <row r="321" s="49" customFormat="1" customHeight="1" spans="1:3">
      <c r="A321" s="27">
        <v>2040106</v>
      </c>
      <c r="B321" s="36" t="s">
        <v>384</v>
      </c>
      <c r="C321" s="38">
        <v>0</v>
      </c>
    </row>
    <row r="322" s="49" customFormat="1" customHeight="1" spans="1:3">
      <c r="A322" s="27">
        <v>2040107</v>
      </c>
      <c r="B322" s="36" t="s">
        <v>385</v>
      </c>
      <c r="C322" s="38">
        <v>0</v>
      </c>
    </row>
    <row r="323" s="49" customFormat="1" customHeight="1" spans="1:3">
      <c r="A323" s="27">
        <v>2040108</v>
      </c>
      <c r="B323" s="36" t="s">
        <v>386</v>
      </c>
      <c r="C323" s="38">
        <v>0</v>
      </c>
    </row>
    <row r="324" s="49" customFormat="1" customHeight="1" spans="1:3">
      <c r="A324" s="27">
        <v>2040109</v>
      </c>
      <c r="B324" s="36" t="s">
        <v>387</v>
      </c>
      <c r="C324" s="38">
        <v>0</v>
      </c>
    </row>
    <row r="325" s="49" customFormat="1" customHeight="1" spans="1:3">
      <c r="A325" s="27">
        <v>2040199</v>
      </c>
      <c r="B325" s="36" t="s">
        <v>388</v>
      </c>
      <c r="C325" s="38">
        <v>10</v>
      </c>
    </row>
    <row r="326" s="49" customFormat="1" customHeight="1" spans="1:3">
      <c r="A326" s="27">
        <v>20402</v>
      </c>
      <c r="B326" s="79" t="s">
        <v>389</v>
      </c>
      <c r="C326" s="11">
        <f>SUM(C327:C347)</f>
        <v>8991</v>
      </c>
    </row>
    <row r="327" s="49" customFormat="1" customHeight="1" spans="1:3">
      <c r="A327" s="27">
        <v>2040201</v>
      </c>
      <c r="B327" s="36" t="s">
        <v>184</v>
      </c>
      <c r="C327" s="38">
        <v>4109</v>
      </c>
    </row>
    <row r="328" s="49" customFormat="1" customHeight="1" spans="1:3">
      <c r="A328" s="27">
        <v>2040202</v>
      </c>
      <c r="B328" s="36" t="s">
        <v>185</v>
      </c>
      <c r="C328" s="38">
        <v>180</v>
      </c>
    </row>
    <row r="329" s="49" customFormat="1" customHeight="1" spans="1:3">
      <c r="A329" s="27">
        <v>2040203</v>
      </c>
      <c r="B329" s="36" t="s">
        <v>186</v>
      </c>
      <c r="C329" s="38">
        <v>0</v>
      </c>
    </row>
    <row r="330" s="49" customFormat="1" customHeight="1" spans="1:3">
      <c r="A330" s="27">
        <v>2040204</v>
      </c>
      <c r="B330" s="36" t="s">
        <v>390</v>
      </c>
      <c r="C330" s="38">
        <v>0</v>
      </c>
    </row>
    <row r="331" s="49" customFormat="1" customHeight="1" spans="1:3">
      <c r="A331" s="27">
        <v>2040205</v>
      </c>
      <c r="B331" s="36" t="s">
        <v>391</v>
      </c>
      <c r="C331" s="38">
        <v>10</v>
      </c>
    </row>
    <row r="332" s="49" customFormat="1" customHeight="1" spans="1:3">
      <c r="A332" s="27">
        <v>2040206</v>
      </c>
      <c r="B332" s="36" t="s">
        <v>392</v>
      </c>
      <c r="C332" s="38">
        <v>4</v>
      </c>
    </row>
    <row r="333" s="49" customFormat="1" customHeight="1" spans="1:3">
      <c r="A333" s="27">
        <v>2040207</v>
      </c>
      <c r="B333" s="36" t="s">
        <v>393</v>
      </c>
      <c r="C333" s="38">
        <v>0</v>
      </c>
    </row>
    <row r="334" s="49" customFormat="1" customHeight="1" spans="1:3">
      <c r="A334" s="27">
        <v>2040208</v>
      </c>
      <c r="B334" s="36" t="s">
        <v>394</v>
      </c>
      <c r="C334" s="38">
        <v>0</v>
      </c>
    </row>
    <row r="335" s="49" customFormat="1" customHeight="1" spans="1:3">
      <c r="A335" s="27">
        <v>2040209</v>
      </c>
      <c r="B335" s="36" t="s">
        <v>395</v>
      </c>
      <c r="C335" s="38">
        <v>0</v>
      </c>
    </row>
    <row r="336" s="49" customFormat="1" customHeight="1" spans="1:3">
      <c r="A336" s="27">
        <v>2040210</v>
      </c>
      <c r="B336" s="36" t="s">
        <v>396</v>
      </c>
      <c r="C336" s="38">
        <v>0</v>
      </c>
    </row>
    <row r="337" s="49" customFormat="1" customHeight="1" spans="1:3">
      <c r="A337" s="27">
        <v>2040211</v>
      </c>
      <c r="B337" s="36" t="s">
        <v>397</v>
      </c>
      <c r="C337" s="38">
        <v>15</v>
      </c>
    </row>
    <row r="338" s="49" customFormat="1" customHeight="1" spans="1:3">
      <c r="A338" s="27">
        <v>2040212</v>
      </c>
      <c r="B338" s="36" t="s">
        <v>398</v>
      </c>
      <c r="C338" s="38">
        <v>1413</v>
      </c>
    </row>
    <row r="339" s="49" customFormat="1" customHeight="1" spans="1:3">
      <c r="A339" s="27">
        <v>2040213</v>
      </c>
      <c r="B339" s="36" t="s">
        <v>399</v>
      </c>
      <c r="C339" s="38">
        <v>20</v>
      </c>
    </row>
    <row r="340" s="49" customFormat="1" customHeight="1" spans="1:3">
      <c r="A340" s="27">
        <v>2040214</v>
      </c>
      <c r="B340" s="36" t="s">
        <v>400</v>
      </c>
      <c r="C340" s="38">
        <v>20</v>
      </c>
    </row>
    <row r="341" s="49" customFormat="1" customHeight="1" spans="1:3">
      <c r="A341" s="27">
        <v>2040215</v>
      </c>
      <c r="B341" s="36" t="s">
        <v>401</v>
      </c>
      <c r="C341" s="38">
        <v>0</v>
      </c>
    </row>
    <row r="342" s="49" customFormat="1" customHeight="1" spans="1:3">
      <c r="A342" s="27">
        <v>2040216</v>
      </c>
      <c r="B342" s="36" t="s">
        <v>402</v>
      </c>
      <c r="C342" s="38">
        <v>498</v>
      </c>
    </row>
    <row r="343" s="49" customFormat="1" customHeight="1" spans="1:3">
      <c r="A343" s="27">
        <v>2040217</v>
      </c>
      <c r="B343" s="36" t="s">
        <v>403</v>
      </c>
      <c r="C343" s="38">
        <v>885</v>
      </c>
    </row>
    <row r="344" s="49" customFormat="1" customHeight="1" spans="1:3">
      <c r="A344" s="27">
        <v>2040218</v>
      </c>
      <c r="B344" s="36" t="s">
        <v>404</v>
      </c>
      <c r="C344" s="38">
        <v>0</v>
      </c>
    </row>
    <row r="345" s="49" customFormat="1" customHeight="1" spans="1:3">
      <c r="A345" s="27">
        <v>2040219</v>
      </c>
      <c r="B345" s="36" t="s">
        <v>227</v>
      </c>
      <c r="C345" s="38">
        <v>0</v>
      </c>
    </row>
    <row r="346" s="49" customFormat="1" customHeight="1" spans="1:3">
      <c r="A346" s="27">
        <v>2040250</v>
      </c>
      <c r="B346" s="36" t="s">
        <v>193</v>
      </c>
      <c r="C346" s="38">
        <v>0</v>
      </c>
    </row>
    <row r="347" s="49" customFormat="1" customHeight="1" spans="1:3">
      <c r="A347" s="27">
        <v>2040299</v>
      </c>
      <c r="B347" s="36" t="s">
        <v>405</v>
      </c>
      <c r="C347" s="38">
        <v>1837</v>
      </c>
    </row>
    <row r="348" s="49" customFormat="1" customHeight="1" spans="1:3">
      <c r="A348" s="27">
        <v>20403</v>
      </c>
      <c r="B348" s="79" t="s">
        <v>406</v>
      </c>
      <c r="C348" s="11">
        <f>SUM(C349:C354)</f>
        <v>0</v>
      </c>
    </row>
    <row r="349" s="49" customFormat="1" customHeight="1" spans="1:3">
      <c r="A349" s="27">
        <v>2040301</v>
      </c>
      <c r="B349" s="36" t="s">
        <v>184</v>
      </c>
      <c r="C349" s="38">
        <v>0</v>
      </c>
    </row>
    <row r="350" s="49" customFormat="1" customHeight="1" spans="1:3">
      <c r="A350" s="27">
        <v>2040302</v>
      </c>
      <c r="B350" s="36" t="s">
        <v>185</v>
      </c>
      <c r="C350" s="38">
        <v>0</v>
      </c>
    </row>
    <row r="351" s="49" customFormat="1" customHeight="1" spans="1:3">
      <c r="A351" s="27">
        <v>2040303</v>
      </c>
      <c r="B351" s="36" t="s">
        <v>186</v>
      </c>
      <c r="C351" s="38">
        <v>0</v>
      </c>
    </row>
    <row r="352" s="49" customFormat="1" customHeight="1" spans="1:3">
      <c r="A352" s="27">
        <v>2040304</v>
      </c>
      <c r="B352" s="36" t="s">
        <v>407</v>
      </c>
      <c r="C352" s="38">
        <v>0</v>
      </c>
    </row>
    <row r="353" s="49" customFormat="1" customHeight="1" spans="1:3">
      <c r="A353" s="27">
        <v>2040350</v>
      </c>
      <c r="B353" s="36" t="s">
        <v>193</v>
      </c>
      <c r="C353" s="38">
        <v>0</v>
      </c>
    </row>
    <row r="354" s="49" customFormat="1" customHeight="1" spans="1:3">
      <c r="A354" s="27">
        <v>2040399</v>
      </c>
      <c r="B354" s="36" t="s">
        <v>408</v>
      </c>
      <c r="C354" s="38">
        <v>0</v>
      </c>
    </row>
    <row r="355" s="49" customFormat="1" customHeight="1" spans="1:3">
      <c r="A355" s="27">
        <v>20404</v>
      </c>
      <c r="B355" s="79" t="s">
        <v>409</v>
      </c>
      <c r="C355" s="11">
        <f>SUM(C356:C366)</f>
        <v>0</v>
      </c>
    </row>
    <row r="356" s="49" customFormat="1" customHeight="1" spans="1:3">
      <c r="A356" s="27">
        <v>2040401</v>
      </c>
      <c r="B356" s="36" t="s">
        <v>184</v>
      </c>
      <c r="C356" s="38">
        <v>0</v>
      </c>
    </row>
    <row r="357" s="49" customFormat="1" customHeight="1" spans="1:3">
      <c r="A357" s="27">
        <v>2040402</v>
      </c>
      <c r="B357" s="36" t="s">
        <v>185</v>
      </c>
      <c r="C357" s="38">
        <v>0</v>
      </c>
    </row>
    <row r="358" s="49" customFormat="1" customHeight="1" spans="1:3">
      <c r="A358" s="27">
        <v>2040403</v>
      </c>
      <c r="B358" s="36" t="s">
        <v>186</v>
      </c>
      <c r="C358" s="38">
        <v>0</v>
      </c>
    </row>
    <row r="359" s="49" customFormat="1" customHeight="1" spans="1:3">
      <c r="A359" s="27">
        <v>2040404</v>
      </c>
      <c r="B359" s="36" t="s">
        <v>410</v>
      </c>
      <c r="C359" s="38">
        <v>0</v>
      </c>
    </row>
    <row r="360" s="49" customFormat="1" customHeight="1" spans="1:3">
      <c r="A360" s="27">
        <v>2040405</v>
      </c>
      <c r="B360" s="36" t="s">
        <v>411</v>
      </c>
      <c r="C360" s="38">
        <v>0</v>
      </c>
    </row>
    <row r="361" s="49" customFormat="1" customHeight="1" spans="1:3">
      <c r="A361" s="27">
        <v>2040406</v>
      </c>
      <c r="B361" s="36" t="s">
        <v>412</v>
      </c>
      <c r="C361" s="38">
        <v>0</v>
      </c>
    </row>
    <row r="362" s="49" customFormat="1" customHeight="1" spans="1:3">
      <c r="A362" s="27">
        <v>2040407</v>
      </c>
      <c r="B362" s="36" t="s">
        <v>413</v>
      </c>
      <c r="C362" s="38">
        <v>0</v>
      </c>
    </row>
    <row r="363" s="49" customFormat="1" customHeight="1" spans="1:3">
      <c r="A363" s="27">
        <v>2040408</v>
      </c>
      <c r="B363" s="36" t="s">
        <v>414</v>
      </c>
      <c r="C363" s="38">
        <v>0</v>
      </c>
    </row>
    <row r="364" s="49" customFormat="1" customHeight="1" spans="1:3">
      <c r="A364" s="27">
        <v>2040409</v>
      </c>
      <c r="B364" s="36" t="s">
        <v>415</v>
      </c>
      <c r="C364" s="38">
        <v>0</v>
      </c>
    </row>
    <row r="365" s="49" customFormat="1" customHeight="1" spans="1:3">
      <c r="A365" s="27">
        <v>2040450</v>
      </c>
      <c r="B365" s="36" t="s">
        <v>193</v>
      </c>
      <c r="C365" s="38">
        <v>0</v>
      </c>
    </row>
    <row r="366" s="49" customFormat="1" customHeight="1" spans="1:3">
      <c r="A366" s="27">
        <v>2040499</v>
      </c>
      <c r="B366" s="36" t="s">
        <v>416</v>
      </c>
      <c r="C366" s="38">
        <v>0</v>
      </c>
    </row>
    <row r="367" s="49" customFormat="1" customHeight="1" spans="1:3">
      <c r="A367" s="27">
        <v>20405</v>
      </c>
      <c r="B367" s="79" t="s">
        <v>417</v>
      </c>
      <c r="C367" s="11">
        <f>SUM(C368:C375)</f>
        <v>0</v>
      </c>
    </row>
    <row r="368" s="49" customFormat="1" customHeight="1" spans="1:3">
      <c r="A368" s="27">
        <v>2040501</v>
      </c>
      <c r="B368" s="36" t="s">
        <v>184</v>
      </c>
      <c r="C368" s="38">
        <v>0</v>
      </c>
    </row>
    <row r="369" s="49" customFormat="1" customHeight="1" spans="1:3">
      <c r="A369" s="27">
        <v>2040502</v>
      </c>
      <c r="B369" s="36" t="s">
        <v>185</v>
      </c>
      <c r="C369" s="38">
        <v>0</v>
      </c>
    </row>
    <row r="370" s="49" customFormat="1" customHeight="1" spans="1:3">
      <c r="A370" s="27">
        <v>2040503</v>
      </c>
      <c r="B370" s="36" t="s">
        <v>186</v>
      </c>
      <c r="C370" s="38">
        <v>0</v>
      </c>
    </row>
    <row r="371" s="49" customFormat="1" customHeight="1" spans="1:3">
      <c r="A371" s="27">
        <v>2040504</v>
      </c>
      <c r="B371" s="36" t="s">
        <v>418</v>
      </c>
      <c r="C371" s="38">
        <v>0</v>
      </c>
    </row>
    <row r="372" s="49" customFormat="1" customHeight="1" spans="1:3">
      <c r="A372" s="27">
        <v>2040505</v>
      </c>
      <c r="B372" s="36" t="s">
        <v>419</v>
      </c>
      <c r="C372" s="38">
        <v>0</v>
      </c>
    </row>
    <row r="373" s="49" customFormat="1" customHeight="1" spans="1:3">
      <c r="A373" s="27">
        <v>2040506</v>
      </c>
      <c r="B373" s="36" t="s">
        <v>420</v>
      </c>
      <c r="C373" s="38">
        <v>0</v>
      </c>
    </row>
    <row r="374" s="49" customFormat="1" customHeight="1" spans="1:3">
      <c r="A374" s="27">
        <v>2040550</v>
      </c>
      <c r="B374" s="36" t="s">
        <v>193</v>
      </c>
      <c r="C374" s="38">
        <v>0</v>
      </c>
    </row>
    <row r="375" s="49" customFormat="1" customHeight="1" spans="1:3">
      <c r="A375" s="27">
        <v>2040599</v>
      </c>
      <c r="B375" s="36" t="s">
        <v>421</v>
      </c>
      <c r="C375" s="38">
        <v>0</v>
      </c>
    </row>
    <row r="376" s="49" customFormat="1" customHeight="1" spans="1:3">
      <c r="A376" s="27">
        <v>20406</v>
      </c>
      <c r="B376" s="79" t="s">
        <v>422</v>
      </c>
      <c r="C376" s="11">
        <f>SUM(C377:C387)</f>
        <v>30</v>
      </c>
    </row>
    <row r="377" s="49" customFormat="1" customHeight="1" spans="1:3">
      <c r="A377" s="27">
        <v>2040601</v>
      </c>
      <c r="B377" s="36" t="s">
        <v>184</v>
      </c>
      <c r="C377" s="38">
        <v>0</v>
      </c>
    </row>
    <row r="378" s="49" customFormat="1" customHeight="1" spans="1:3">
      <c r="A378" s="27">
        <v>2040602</v>
      </c>
      <c r="B378" s="36" t="s">
        <v>185</v>
      </c>
      <c r="C378" s="38">
        <v>0</v>
      </c>
    </row>
    <row r="379" s="49" customFormat="1" customHeight="1" spans="1:3">
      <c r="A379" s="27">
        <v>2040603</v>
      </c>
      <c r="B379" s="36" t="s">
        <v>186</v>
      </c>
      <c r="C379" s="38">
        <v>0</v>
      </c>
    </row>
    <row r="380" s="49" customFormat="1" customHeight="1" spans="1:3">
      <c r="A380" s="27">
        <v>2040604</v>
      </c>
      <c r="B380" s="36" t="s">
        <v>423</v>
      </c>
      <c r="C380" s="38">
        <v>0</v>
      </c>
    </row>
    <row r="381" s="49" customFormat="1" customHeight="1" spans="1:3">
      <c r="A381" s="27">
        <v>2040605</v>
      </c>
      <c r="B381" s="36" t="s">
        <v>424</v>
      </c>
      <c r="C381" s="38">
        <v>0</v>
      </c>
    </row>
    <row r="382" s="49" customFormat="1" customHeight="1" spans="1:3">
      <c r="A382" s="27">
        <v>2040606</v>
      </c>
      <c r="B382" s="36" t="s">
        <v>425</v>
      </c>
      <c r="C382" s="38">
        <v>0</v>
      </c>
    </row>
    <row r="383" s="49" customFormat="1" customHeight="1" spans="1:3">
      <c r="A383" s="27">
        <v>2040607</v>
      </c>
      <c r="B383" s="36" t="s">
        <v>426</v>
      </c>
      <c r="C383" s="38">
        <v>0</v>
      </c>
    </row>
    <row r="384" s="49" customFormat="1" customHeight="1" spans="1:3">
      <c r="A384" s="27">
        <v>2040608</v>
      </c>
      <c r="B384" s="36" t="s">
        <v>427</v>
      </c>
      <c r="C384" s="38">
        <v>0</v>
      </c>
    </row>
    <row r="385" s="49" customFormat="1" customHeight="1" spans="1:3">
      <c r="A385" s="27">
        <v>2040609</v>
      </c>
      <c r="B385" s="36" t="s">
        <v>428</v>
      </c>
      <c r="C385" s="38">
        <v>0</v>
      </c>
    </row>
    <row r="386" s="49" customFormat="1" customHeight="1" spans="1:3">
      <c r="A386" s="27">
        <v>2040650</v>
      </c>
      <c r="B386" s="36" t="s">
        <v>193</v>
      </c>
      <c r="C386" s="38">
        <v>0</v>
      </c>
    </row>
    <row r="387" s="49" customFormat="1" customHeight="1" spans="1:3">
      <c r="A387" s="27">
        <v>2040699</v>
      </c>
      <c r="B387" s="36" t="s">
        <v>429</v>
      </c>
      <c r="C387" s="38">
        <v>30</v>
      </c>
    </row>
    <row r="388" s="49" customFormat="1" customHeight="1" spans="1:3">
      <c r="A388" s="27">
        <v>20407</v>
      </c>
      <c r="B388" s="79" t="s">
        <v>430</v>
      </c>
      <c r="C388" s="11">
        <f>SUM(C389:C396)</f>
        <v>0</v>
      </c>
    </row>
    <row r="389" s="49" customFormat="1" customHeight="1" spans="1:3">
      <c r="A389" s="27">
        <v>2040701</v>
      </c>
      <c r="B389" s="36" t="s">
        <v>184</v>
      </c>
      <c r="C389" s="38">
        <v>0</v>
      </c>
    </row>
    <row r="390" s="49" customFormat="1" customHeight="1" spans="1:3">
      <c r="A390" s="27">
        <v>2040702</v>
      </c>
      <c r="B390" s="36" t="s">
        <v>185</v>
      </c>
      <c r="C390" s="38">
        <v>0</v>
      </c>
    </row>
    <row r="391" s="49" customFormat="1" customHeight="1" spans="1:3">
      <c r="A391" s="27">
        <v>2040703</v>
      </c>
      <c r="B391" s="36" t="s">
        <v>186</v>
      </c>
      <c r="C391" s="38">
        <v>0</v>
      </c>
    </row>
    <row r="392" s="49" customFormat="1" customHeight="1" spans="1:3">
      <c r="A392" s="27">
        <v>2040704</v>
      </c>
      <c r="B392" s="36" t="s">
        <v>431</v>
      </c>
      <c r="C392" s="38">
        <v>0</v>
      </c>
    </row>
    <row r="393" s="49" customFormat="1" customHeight="1" spans="1:3">
      <c r="A393" s="27">
        <v>2040705</v>
      </c>
      <c r="B393" s="36" t="s">
        <v>432</v>
      </c>
      <c r="C393" s="38">
        <v>0</v>
      </c>
    </row>
    <row r="394" s="49" customFormat="1" customHeight="1" spans="1:3">
      <c r="A394" s="27">
        <v>2040706</v>
      </c>
      <c r="B394" s="36" t="s">
        <v>433</v>
      </c>
      <c r="C394" s="38">
        <v>0</v>
      </c>
    </row>
    <row r="395" s="49" customFormat="1" customHeight="1" spans="1:3">
      <c r="A395" s="27">
        <v>2040750</v>
      </c>
      <c r="B395" s="36" t="s">
        <v>193</v>
      </c>
      <c r="C395" s="38">
        <v>0</v>
      </c>
    </row>
    <row r="396" s="49" customFormat="1" customHeight="1" spans="1:3">
      <c r="A396" s="27">
        <v>2040799</v>
      </c>
      <c r="B396" s="36" t="s">
        <v>434</v>
      </c>
      <c r="C396" s="38">
        <v>0</v>
      </c>
    </row>
    <row r="397" s="49" customFormat="1" customHeight="1" spans="1:3">
      <c r="A397" s="27">
        <v>20408</v>
      </c>
      <c r="B397" s="79" t="s">
        <v>435</v>
      </c>
      <c r="C397" s="11">
        <f>SUM(C398:C405)</f>
        <v>0</v>
      </c>
    </row>
    <row r="398" s="49" customFormat="1" customHeight="1" spans="1:3">
      <c r="A398" s="27">
        <v>2040801</v>
      </c>
      <c r="B398" s="36" t="s">
        <v>184</v>
      </c>
      <c r="C398" s="38">
        <v>0</v>
      </c>
    </row>
    <row r="399" s="49" customFormat="1" customHeight="1" spans="1:3">
      <c r="A399" s="27">
        <v>2040802</v>
      </c>
      <c r="B399" s="36" t="s">
        <v>185</v>
      </c>
      <c r="C399" s="38">
        <v>0</v>
      </c>
    </row>
    <row r="400" s="49" customFormat="1" customHeight="1" spans="1:3">
      <c r="A400" s="27">
        <v>2040803</v>
      </c>
      <c r="B400" s="36" t="s">
        <v>186</v>
      </c>
      <c r="C400" s="38">
        <v>0</v>
      </c>
    </row>
    <row r="401" s="49" customFormat="1" customHeight="1" spans="1:3">
      <c r="A401" s="27">
        <v>2040804</v>
      </c>
      <c r="B401" s="36" t="s">
        <v>436</v>
      </c>
      <c r="C401" s="38">
        <v>0</v>
      </c>
    </row>
    <row r="402" s="49" customFormat="1" customHeight="1" spans="1:3">
      <c r="A402" s="27">
        <v>2040805</v>
      </c>
      <c r="B402" s="36" t="s">
        <v>437</v>
      </c>
      <c r="C402" s="38">
        <v>0</v>
      </c>
    </row>
    <row r="403" s="49" customFormat="1" customHeight="1" spans="1:3">
      <c r="A403" s="27">
        <v>2040806</v>
      </c>
      <c r="B403" s="36" t="s">
        <v>438</v>
      </c>
      <c r="C403" s="38">
        <v>0</v>
      </c>
    </row>
    <row r="404" s="49" customFormat="1" customHeight="1" spans="1:3">
      <c r="A404" s="27">
        <v>2040850</v>
      </c>
      <c r="B404" s="36" t="s">
        <v>193</v>
      </c>
      <c r="C404" s="38">
        <v>0</v>
      </c>
    </row>
    <row r="405" s="49" customFormat="1" customHeight="1" spans="1:3">
      <c r="A405" s="27">
        <v>2040899</v>
      </c>
      <c r="B405" s="36" t="s">
        <v>439</v>
      </c>
      <c r="C405" s="38">
        <v>0</v>
      </c>
    </row>
    <row r="406" s="49" customFormat="1" customHeight="1" spans="1:3">
      <c r="A406" s="27">
        <v>20409</v>
      </c>
      <c r="B406" s="79" t="s">
        <v>440</v>
      </c>
      <c r="C406" s="11">
        <f>SUM(C407:C413)</f>
        <v>0</v>
      </c>
    </row>
    <row r="407" s="49" customFormat="1" customHeight="1" spans="1:3">
      <c r="A407" s="27">
        <v>2040901</v>
      </c>
      <c r="B407" s="36" t="s">
        <v>184</v>
      </c>
      <c r="C407" s="38">
        <v>0</v>
      </c>
    </row>
    <row r="408" s="49" customFormat="1" customHeight="1" spans="1:3">
      <c r="A408" s="27">
        <v>2040902</v>
      </c>
      <c r="B408" s="36" t="s">
        <v>185</v>
      </c>
      <c r="C408" s="38">
        <v>0</v>
      </c>
    </row>
    <row r="409" s="49" customFormat="1" customHeight="1" spans="1:3">
      <c r="A409" s="27">
        <v>2040903</v>
      </c>
      <c r="B409" s="36" t="s">
        <v>186</v>
      </c>
      <c r="C409" s="38">
        <v>0</v>
      </c>
    </row>
    <row r="410" s="49" customFormat="1" customHeight="1" spans="1:3">
      <c r="A410" s="27">
        <v>2040904</v>
      </c>
      <c r="B410" s="36" t="s">
        <v>441</v>
      </c>
      <c r="C410" s="38">
        <v>0</v>
      </c>
    </row>
    <row r="411" s="49" customFormat="1" customHeight="1" spans="1:3">
      <c r="A411" s="27">
        <v>2040905</v>
      </c>
      <c r="B411" s="36" t="s">
        <v>442</v>
      </c>
      <c r="C411" s="38">
        <v>0</v>
      </c>
    </row>
    <row r="412" s="49" customFormat="1" customHeight="1" spans="1:3">
      <c r="A412" s="27">
        <v>2040950</v>
      </c>
      <c r="B412" s="36" t="s">
        <v>193</v>
      </c>
      <c r="C412" s="38">
        <v>0</v>
      </c>
    </row>
    <row r="413" s="49" customFormat="1" customHeight="1" spans="1:3">
      <c r="A413" s="27">
        <v>2040999</v>
      </c>
      <c r="B413" s="36" t="s">
        <v>443</v>
      </c>
      <c r="C413" s="38">
        <v>0</v>
      </c>
    </row>
    <row r="414" s="49" customFormat="1" customHeight="1" spans="1:3">
      <c r="A414" s="27">
        <v>20410</v>
      </c>
      <c r="B414" s="79" t="s">
        <v>444</v>
      </c>
      <c r="C414" s="11">
        <f>SUM(C415:C421)</f>
        <v>0</v>
      </c>
    </row>
    <row r="415" s="49" customFormat="1" customHeight="1" spans="1:3">
      <c r="A415" s="27">
        <v>2041001</v>
      </c>
      <c r="B415" s="36" t="s">
        <v>184</v>
      </c>
      <c r="C415" s="38">
        <v>0</v>
      </c>
    </row>
    <row r="416" s="49" customFormat="1" customHeight="1" spans="1:3">
      <c r="A416" s="27">
        <v>2041002</v>
      </c>
      <c r="B416" s="36" t="s">
        <v>185</v>
      </c>
      <c r="C416" s="38">
        <v>0</v>
      </c>
    </row>
    <row r="417" s="49" customFormat="1" customHeight="1" spans="1:3">
      <c r="A417" s="27">
        <v>2041003</v>
      </c>
      <c r="B417" s="36" t="s">
        <v>445</v>
      </c>
      <c r="C417" s="38">
        <v>0</v>
      </c>
    </row>
    <row r="418" s="49" customFormat="1" customHeight="1" spans="1:3">
      <c r="A418" s="27">
        <v>2041004</v>
      </c>
      <c r="B418" s="36" t="s">
        <v>446</v>
      </c>
      <c r="C418" s="38">
        <v>0</v>
      </c>
    </row>
    <row r="419" s="49" customFormat="1" customHeight="1" spans="1:3">
      <c r="A419" s="27">
        <v>2041005</v>
      </c>
      <c r="B419" s="36" t="s">
        <v>447</v>
      </c>
      <c r="C419" s="38">
        <v>0</v>
      </c>
    </row>
    <row r="420" s="49" customFormat="1" customHeight="1" spans="1:3">
      <c r="A420" s="27">
        <v>2041006</v>
      </c>
      <c r="B420" s="36" t="s">
        <v>402</v>
      </c>
      <c r="C420" s="38">
        <v>0</v>
      </c>
    </row>
    <row r="421" s="49" customFormat="1" customHeight="1" spans="1:3">
      <c r="A421" s="27">
        <v>2041099</v>
      </c>
      <c r="B421" s="36" t="s">
        <v>448</v>
      </c>
      <c r="C421" s="38">
        <v>0</v>
      </c>
    </row>
    <row r="422" s="49" customFormat="1" customHeight="1" spans="1:3">
      <c r="A422" s="27">
        <v>20499</v>
      </c>
      <c r="B422" s="79" t="s">
        <v>449</v>
      </c>
      <c r="C422" s="11">
        <f>C423+C424</f>
        <v>40</v>
      </c>
    </row>
    <row r="423" s="49" customFormat="1" customHeight="1" spans="1:3">
      <c r="A423" s="27">
        <v>2049901</v>
      </c>
      <c r="B423" s="36" t="s">
        <v>450</v>
      </c>
      <c r="C423" s="38">
        <v>40</v>
      </c>
    </row>
    <row r="424" s="49" customFormat="1" customHeight="1" spans="1:3">
      <c r="A424" s="27">
        <v>2049902</v>
      </c>
      <c r="B424" s="36" t="s">
        <v>451</v>
      </c>
      <c r="C424" s="38">
        <v>0</v>
      </c>
    </row>
    <row r="425" s="49" customFormat="1" customHeight="1" spans="1:3">
      <c r="A425" s="27">
        <v>205</v>
      </c>
      <c r="B425" s="79" t="s">
        <v>452</v>
      </c>
      <c r="C425" s="11">
        <f>SUM(C426,C431,C440,C447,C453,C457,C461,C465,C471,C478)</f>
        <v>15296</v>
      </c>
    </row>
    <row r="426" s="49" customFormat="1" customHeight="1" spans="1:3">
      <c r="A426" s="27">
        <v>20501</v>
      </c>
      <c r="B426" s="79" t="s">
        <v>453</v>
      </c>
      <c r="C426" s="11">
        <f>SUM(C427:C430)</f>
        <v>141</v>
      </c>
    </row>
    <row r="427" s="49" customFormat="1" customHeight="1" spans="1:3">
      <c r="A427" s="27">
        <v>2050101</v>
      </c>
      <c r="B427" s="36" t="s">
        <v>184</v>
      </c>
      <c r="C427" s="38">
        <v>131</v>
      </c>
    </row>
    <row r="428" s="49" customFormat="1" customHeight="1" spans="1:3">
      <c r="A428" s="27">
        <v>2050102</v>
      </c>
      <c r="B428" s="36" t="s">
        <v>185</v>
      </c>
      <c r="C428" s="38">
        <v>0</v>
      </c>
    </row>
    <row r="429" s="49" customFormat="1" customHeight="1" spans="1:3">
      <c r="A429" s="27">
        <v>2050103</v>
      </c>
      <c r="B429" s="36" t="s">
        <v>186</v>
      </c>
      <c r="C429" s="38">
        <v>0</v>
      </c>
    </row>
    <row r="430" s="49" customFormat="1" customHeight="1" spans="1:3">
      <c r="A430" s="27">
        <v>2050199</v>
      </c>
      <c r="B430" s="36" t="s">
        <v>454</v>
      </c>
      <c r="C430" s="38">
        <v>10</v>
      </c>
    </row>
    <row r="431" s="49" customFormat="1" customHeight="1" spans="1:3">
      <c r="A431" s="27">
        <v>20502</v>
      </c>
      <c r="B431" s="79" t="s">
        <v>455</v>
      </c>
      <c r="C431" s="11">
        <f>SUM(C432:C439)</f>
        <v>13506</v>
      </c>
    </row>
    <row r="432" s="49" customFormat="1" customHeight="1" spans="1:3">
      <c r="A432" s="27">
        <v>2050201</v>
      </c>
      <c r="B432" s="36" t="s">
        <v>456</v>
      </c>
      <c r="C432" s="38">
        <v>1400</v>
      </c>
    </row>
    <row r="433" s="49" customFormat="1" customHeight="1" spans="1:3">
      <c r="A433" s="27">
        <v>2050202</v>
      </c>
      <c r="B433" s="36" t="s">
        <v>457</v>
      </c>
      <c r="C433" s="38">
        <v>1291</v>
      </c>
    </row>
    <row r="434" s="49" customFormat="1" customHeight="1" spans="1:3">
      <c r="A434" s="27">
        <v>2050203</v>
      </c>
      <c r="B434" s="36" t="s">
        <v>458</v>
      </c>
      <c r="C434" s="38">
        <v>0</v>
      </c>
    </row>
    <row r="435" s="49" customFormat="1" customHeight="1" spans="1:3">
      <c r="A435" s="27">
        <v>2050204</v>
      </c>
      <c r="B435" s="36" t="s">
        <v>459</v>
      </c>
      <c r="C435" s="38">
        <v>85</v>
      </c>
    </row>
    <row r="436" s="49" customFormat="1" customHeight="1" spans="1:3">
      <c r="A436" s="27">
        <v>2050205</v>
      </c>
      <c r="B436" s="36" t="s">
        <v>460</v>
      </c>
      <c r="C436" s="38">
        <v>0</v>
      </c>
    </row>
    <row r="437" s="49" customFormat="1" customHeight="1" spans="1:3">
      <c r="A437" s="27">
        <v>2050206</v>
      </c>
      <c r="B437" s="36" t="s">
        <v>461</v>
      </c>
      <c r="C437" s="38">
        <v>0</v>
      </c>
    </row>
    <row r="438" s="49" customFormat="1" customHeight="1" spans="1:3">
      <c r="A438" s="27">
        <v>2050207</v>
      </c>
      <c r="B438" s="36" t="s">
        <v>462</v>
      </c>
      <c r="C438" s="38">
        <v>0</v>
      </c>
    </row>
    <row r="439" s="49" customFormat="1" customHeight="1" spans="1:3">
      <c r="A439" s="27">
        <v>2050299</v>
      </c>
      <c r="B439" s="36" t="s">
        <v>463</v>
      </c>
      <c r="C439" s="38">
        <v>10730</v>
      </c>
    </row>
    <row r="440" s="49" customFormat="1" customHeight="1" spans="1:3">
      <c r="A440" s="27">
        <v>20503</v>
      </c>
      <c r="B440" s="79" t="s">
        <v>464</v>
      </c>
      <c r="C440" s="11">
        <f>SUM(C441:C446)</f>
        <v>429</v>
      </c>
    </row>
    <row r="441" s="49" customFormat="1" customHeight="1" spans="1:3">
      <c r="A441" s="27">
        <v>2050301</v>
      </c>
      <c r="B441" s="36" t="s">
        <v>465</v>
      </c>
      <c r="C441" s="38">
        <v>0</v>
      </c>
    </row>
    <row r="442" s="49" customFormat="1" customHeight="1" spans="1:3">
      <c r="A442" s="27">
        <v>2050302</v>
      </c>
      <c r="B442" s="36" t="s">
        <v>466</v>
      </c>
      <c r="C442" s="38">
        <v>116</v>
      </c>
    </row>
    <row r="443" s="49" customFormat="1" customHeight="1" spans="1:3">
      <c r="A443" s="27">
        <v>2050303</v>
      </c>
      <c r="B443" s="36" t="s">
        <v>467</v>
      </c>
      <c r="C443" s="38">
        <v>59</v>
      </c>
    </row>
    <row r="444" s="49" customFormat="1" customHeight="1" spans="1:3">
      <c r="A444" s="27">
        <v>2050304</v>
      </c>
      <c r="B444" s="36" t="s">
        <v>468</v>
      </c>
      <c r="C444" s="38">
        <v>0</v>
      </c>
    </row>
    <row r="445" s="49" customFormat="1" customHeight="1" spans="1:3">
      <c r="A445" s="27">
        <v>2050305</v>
      </c>
      <c r="B445" s="36" t="s">
        <v>469</v>
      </c>
      <c r="C445" s="38">
        <v>100</v>
      </c>
    </row>
    <row r="446" s="49" customFormat="1" customHeight="1" spans="1:3">
      <c r="A446" s="27">
        <v>2050399</v>
      </c>
      <c r="B446" s="36" t="s">
        <v>470</v>
      </c>
      <c r="C446" s="38">
        <v>154</v>
      </c>
    </row>
    <row r="447" s="49" customFormat="1" customHeight="1" spans="1:3">
      <c r="A447" s="27">
        <v>20504</v>
      </c>
      <c r="B447" s="79" t="s">
        <v>471</v>
      </c>
      <c r="C447" s="11">
        <f>SUM(C448:C452)</f>
        <v>0</v>
      </c>
    </row>
    <row r="448" s="49" customFormat="1" customHeight="1" spans="1:3">
      <c r="A448" s="27">
        <v>2050401</v>
      </c>
      <c r="B448" s="36" t="s">
        <v>472</v>
      </c>
      <c r="C448" s="38">
        <v>0</v>
      </c>
    </row>
    <row r="449" s="49" customFormat="1" customHeight="1" spans="1:3">
      <c r="A449" s="27">
        <v>2050402</v>
      </c>
      <c r="B449" s="36" t="s">
        <v>473</v>
      </c>
      <c r="C449" s="38">
        <v>0</v>
      </c>
    </row>
    <row r="450" s="49" customFormat="1" customHeight="1" spans="1:3">
      <c r="A450" s="27">
        <v>2050403</v>
      </c>
      <c r="B450" s="36" t="s">
        <v>474</v>
      </c>
      <c r="C450" s="38">
        <v>0</v>
      </c>
    </row>
    <row r="451" s="49" customFormat="1" customHeight="1" spans="1:3">
      <c r="A451" s="27">
        <v>2050404</v>
      </c>
      <c r="B451" s="36" t="s">
        <v>475</v>
      </c>
      <c r="C451" s="38">
        <v>0</v>
      </c>
    </row>
    <row r="452" s="49" customFormat="1" customHeight="1" spans="1:3">
      <c r="A452" s="27">
        <v>2050499</v>
      </c>
      <c r="B452" s="36" t="s">
        <v>476</v>
      </c>
      <c r="C452" s="38">
        <v>0</v>
      </c>
    </row>
    <row r="453" s="49" customFormat="1" customHeight="1" spans="1:3">
      <c r="A453" s="27">
        <v>20505</v>
      </c>
      <c r="B453" s="79" t="s">
        <v>477</v>
      </c>
      <c r="C453" s="11">
        <f>SUM(C454:C456)</f>
        <v>0</v>
      </c>
    </row>
    <row r="454" s="49" customFormat="1" customHeight="1" spans="1:3">
      <c r="A454" s="27">
        <v>2050501</v>
      </c>
      <c r="B454" s="36" t="s">
        <v>478</v>
      </c>
      <c r="C454" s="38">
        <v>0</v>
      </c>
    </row>
    <row r="455" s="49" customFormat="1" customHeight="1" spans="1:3">
      <c r="A455" s="27">
        <v>2050502</v>
      </c>
      <c r="B455" s="36" t="s">
        <v>479</v>
      </c>
      <c r="C455" s="38">
        <v>0</v>
      </c>
    </row>
    <row r="456" s="49" customFormat="1" customHeight="1" spans="1:3">
      <c r="A456" s="27">
        <v>2050599</v>
      </c>
      <c r="B456" s="36" t="s">
        <v>480</v>
      </c>
      <c r="C456" s="38">
        <v>0</v>
      </c>
    </row>
    <row r="457" s="49" customFormat="1" customHeight="1" spans="1:3">
      <c r="A457" s="27">
        <v>20506</v>
      </c>
      <c r="B457" s="79" t="s">
        <v>481</v>
      </c>
      <c r="C457" s="11">
        <f>SUM(C458:C460)</f>
        <v>0</v>
      </c>
    </row>
    <row r="458" s="49" customFormat="1" customHeight="1" spans="1:3">
      <c r="A458" s="27">
        <v>2050601</v>
      </c>
      <c r="B458" s="36" t="s">
        <v>482</v>
      </c>
      <c r="C458" s="38">
        <v>0</v>
      </c>
    </row>
    <row r="459" s="49" customFormat="1" customHeight="1" spans="1:3">
      <c r="A459" s="27">
        <v>2050602</v>
      </c>
      <c r="B459" s="36" t="s">
        <v>483</v>
      </c>
      <c r="C459" s="38">
        <v>0</v>
      </c>
    </row>
    <row r="460" s="49" customFormat="1" customHeight="1" spans="1:3">
      <c r="A460" s="27">
        <v>2050699</v>
      </c>
      <c r="B460" s="36" t="s">
        <v>484</v>
      </c>
      <c r="C460" s="38">
        <v>0</v>
      </c>
    </row>
    <row r="461" s="49" customFormat="1" customHeight="1" spans="1:3">
      <c r="A461" s="27">
        <v>20507</v>
      </c>
      <c r="B461" s="79" t="s">
        <v>485</v>
      </c>
      <c r="C461" s="11">
        <f>SUM(C462:C464)</f>
        <v>0</v>
      </c>
    </row>
    <row r="462" s="49" customFormat="1" customHeight="1" spans="1:3">
      <c r="A462" s="27">
        <v>2050701</v>
      </c>
      <c r="B462" s="36" t="s">
        <v>486</v>
      </c>
      <c r="C462" s="38">
        <v>0</v>
      </c>
    </row>
    <row r="463" s="49" customFormat="1" customHeight="1" spans="1:3">
      <c r="A463" s="27">
        <v>2050702</v>
      </c>
      <c r="B463" s="36" t="s">
        <v>487</v>
      </c>
      <c r="C463" s="38">
        <v>0</v>
      </c>
    </row>
    <row r="464" s="49" customFormat="1" customHeight="1" spans="1:3">
      <c r="A464" s="27">
        <v>2050799</v>
      </c>
      <c r="B464" s="36" t="s">
        <v>488</v>
      </c>
      <c r="C464" s="38">
        <v>0</v>
      </c>
    </row>
    <row r="465" s="49" customFormat="1" customHeight="1" spans="1:3">
      <c r="A465" s="27">
        <v>20508</v>
      </c>
      <c r="B465" s="79" t="s">
        <v>489</v>
      </c>
      <c r="C465" s="11">
        <f>SUM(C466:C470)</f>
        <v>183</v>
      </c>
    </row>
    <row r="466" s="49" customFormat="1" customHeight="1" spans="1:3">
      <c r="A466" s="27">
        <v>2050801</v>
      </c>
      <c r="B466" s="36" t="s">
        <v>490</v>
      </c>
      <c r="C466" s="38">
        <v>0</v>
      </c>
    </row>
    <row r="467" s="49" customFormat="1" customHeight="1" spans="1:3">
      <c r="A467" s="27">
        <v>2050802</v>
      </c>
      <c r="B467" s="36" t="s">
        <v>491</v>
      </c>
      <c r="C467" s="38">
        <v>182</v>
      </c>
    </row>
    <row r="468" s="49" customFormat="1" customHeight="1" spans="1:3">
      <c r="A468" s="27">
        <v>2050803</v>
      </c>
      <c r="B468" s="36" t="s">
        <v>492</v>
      </c>
      <c r="C468" s="38">
        <v>0</v>
      </c>
    </row>
    <row r="469" s="49" customFormat="1" customHeight="1" spans="1:3">
      <c r="A469" s="27">
        <v>2050804</v>
      </c>
      <c r="B469" s="36" t="s">
        <v>493</v>
      </c>
      <c r="C469" s="38">
        <v>0</v>
      </c>
    </row>
    <row r="470" s="49" customFormat="1" customHeight="1" spans="1:3">
      <c r="A470" s="27">
        <v>2050899</v>
      </c>
      <c r="B470" s="36" t="s">
        <v>494</v>
      </c>
      <c r="C470" s="38">
        <v>1</v>
      </c>
    </row>
    <row r="471" s="49" customFormat="1" customHeight="1" spans="1:3">
      <c r="A471" s="27">
        <v>20509</v>
      </c>
      <c r="B471" s="79" t="s">
        <v>495</v>
      </c>
      <c r="C471" s="11">
        <f>SUM(C472:C477)</f>
        <v>1008</v>
      </c>
    </row>
    <row r="472" s="49" customFormat="1" customHeight="1" spans="1:3">
      <c r="A472" s="27">
        <v>2050901</v>
      </c>
      <c r="B472" s="36" t="s">
        <v>496</v>
      </c>
      <c r="C472" s="38">
        <v>0</v>
      </c>
    </row>
    <row r="473" s="49" customFormat="1" customHeight="1" spans="1:3">
      <c r="A473" s="27">
        <v>2050902</v>
      </c>
      <c r="B473" s="36" t="s">
        <v>497</v>
      </c>
      <c r="C473" s="38">
        <v>116</v>
      </c>
    </row>
    <row r="474" s="49" customFormat="1" customHeight="1" spans="1:3">
      <c r="A474" s="27">
        <v>2050903</v>
      </c>
      <c r="B474" s="36" t="s">
        <v>498</v>
      </c>
      <c r="C474" s="38">
        <v>0</v>
      </c>
    </row>
    <row r="475" s="49" customFormat="1" customHeight="1" spans="1:3">
      <c r="A475" s="27">
        <v>2050904</v>
      </c>
      <c r="B475" s="36" t="s">
        <v>499</v>
      </c>
      <c r="C475" s="38">
        <v>60</v>
      </c>
    </row>
    <row r="476" s="49" customFormat="1" customHeight="1" spans="1:3">
      <c r="A476" s="27">
        <v>2050905</v>
      </c>
      <c r="B476" s="36" t="s">
        <v>500</v>
      </c>
      <c r="C476" s="38">
        <v>0</v>
      </c>
    </row>
    <row r="477" s="49" customFormat="1" customHeight="1" spans="1:3">
      <c r="A477" s="27">
        <v>2050999</v>
      </c>
      <c r="B477" s="36" t="s">
        <v>501</v>
      </c>
      <c r="C477" s="38">
        <v>832</v>
      </c>
    </row>
    <row r="478" s="49" customFormat="1" customHeight="1" spans="1:3">
      <c r="A478" s="27">
        <v>20599</v>
      </c>
      <c r="B478" s="79" t="s">
        <v>502</v>
      </c>
      <c r="C478" s="11">
        <f>C479</f>
        <v>29</v>
      </c>
    </row>
    <row r="479" s="49" customFormat="1" customHeight="1" spans="1:3">
      <c r="A479" s="27">
        <v>2059999</v>
      </c>
      <c r="B479" s="36" t="s">
        <v>503</v>
      </c>
      <c r="C479" s="38">
        <v>29</v>
      </c>
    </row>
    <row r="480" s="49" customFormat="1" customHeight="1" spans="1:3">
      <c r="A480" s="27">
        <v>206</v>
      </c>
      <c r="B480" s="79" t="s">
        <v>504</v>
      </c>
      <c r="C480" s="11">
        <f>SUM(C481,C486,C495,C501,C507,C512,C517,C524,C528,C530)</f>
        <v>5044</v>
      </c>
    </row>
    <row r="481" s="49" customFormat="1" customHeight="1" spans="1:3">
      <c r="A481" s="27">
        <v>20601</v>
      </c>
      <c r="B481" s="79" t="s">
        <v>505</v>
      </c>
      <c r="C481" s="11">
        <f>SUM(C482:C485)</f>
        <v>239</v>
      </c>
    </row>
    <row r="482" s="49" customFormat="1" customHeight="1" spans="1:3">
      <c r="A482" s="27">
        <v>2060101</v>
      </c>
      <c r="B482" s="36" t="s">
        <v>184</v>
      </c>
      <c r="C482" s="38">
        <v>117</v>
      </c>
    </row>
    <row r="483" s="49" customFormat="1" customHeight="1" spans="1:3">
      <c r="A483" s="27">
        <v>2060102</v>
      </c>
      <c r="B483" s="36" t="s">
        <v>185</v>
      </c>
      <c r="C483" s="38">
        <v>24</v>
      </c>
    </row>
    <row r="484" s="49" customFormat="1" customHeight="1" spans="1:3">
      <c r="A484" s="27">
        <v>2060103</v>
      </c>
      <c r="B484" s="36" t="s">
        <v>186</v>
      </c>
      <c r="C484" s="38">
        <v>0</v>
      </c>
    </row>
    <row r="485" s="49" customFormat="1" customHeight="1" spans="1:3">
      <c r="A485" s="27">
        <v>2060199</v>
      </c>
      <c r="B485" s="36" t="s">
        <v>506</v>
      </c>
      <c r="C485" s="38">
        <v>98</v>
      </c>
    </row>
    <row r="486" s="49" customFormat="1" customHeight="1" spans="1:3">
      <c r="A486" s="27">
        <v>20602</v>
      </c>
      <c r="B486" s="79" t="s">
        <v>507</v>
      </c>
      <c r="C486" s="11">
        <f>SUM(C487:C494)</f>
        <v>0</v>
      </c>
    </row>
    <row r="487" s="49" customFormat="1" customHeight="1" spans="1:3">
      <c r="A487" s="27">
        <v>2060201</v>
      </c>
      <c r="B487" s="36" t="s">
        <v>508</v>
      </c>
      <c r="C487" s="38">
        <v>0</v>
      </c>
    </row>
    <row r="488" s="49" customFormat="1" customHeight="1" spans="1:3">
      <c r="A488" s="27">
        <v>2060202</v>
      </c>
      <c r="B488" s="36" t="s">
        <v>509</v>
      </c>
      <c r="C488" s="38">
        <v>0</v>
      </c>
    </row>
    <row r="489" s="49" customFormat="1" customHeight="1" spans="1:3">
      <c r="A489" s="27">
        <v>2060203</v>
      </c>
      <c r="B489" s="36" t="s">
        <v>510</v>
      </c>
      <c r="C489" s="38">
        <v>0</v>
      </c>
    </row>
    <row r="490" s="49" customFormat="1" customHeight="1" spans="1:3">
      <c r="A490" s="27">
        <v>2060204</v>
      </c>
      <c r="B490" s="36" t="s">
        <v>511</v>
      </c>
      <c r="C490" s="38">
        <v>0</v>
      </c>
    </row>
    <row r="491" s="49" customFormat="1" customHeight="1" spans="1:3">
      <c r="A491" s="27">
        <v>2060205</v>
      </c>
      <c r="B491" s="36" t="s">
        <v>512</v>
      </c>
      <c r="C491" s="38">
        <v>0</v>
      </c>
    </row>
    <row r="492" s="49" customFormat="1" customHeight="1" spans="1:3">
      <c r="A492" s="27">
        <v>2060206</v>
      </c>
      <c r="B492" s="36" t="s">
        <v>513</v>
      </c>
      <c r="C492" s="38">
        <v>0</v>
      </c>
    </row>
    <row r="493" s="49" customFormat="1" customHeight="1" spans="1:3">
      <c r="A493" s="27">
        <v>2060207</v>
      </c>
      <c r="B493" s="36" t="s">
        <v>514</v>
      </c>
      <c r="C493" s="38">
        <v>0</v>
      </c>
    </row>
    <row r="494" s="49" customFormat="1" customHeight="1" spans="1:3">
      <c r="A494" s="27">
        <v>2060299</v>
      </c>
      <c r="B494" s="36" t="s">
        <v>515</v>
      </c>
      <c r="C494" s="38">
        <v>0</v>
      </c>
    </row>
    <row r="495" s="49" customFormat="1" customHeight="1" spans="1:3">
      <c r="A495" s="27">
        <v>20603</v>
      </c>
      <c r="B495" s="79" t="s">
        <v>516</v>
      </c>
      <c r="C495" s="11">
        <f>SUM(C496:C500)</f>
        <v>150</v>
      </c>
    </row>
    <row r="496" s="49" customFormat="1" customHeight="1" spans="1:3">
      <c r="A496" s="27">
        <v>2060301</v>
      </c>
      <c r="B496" s="36" t="s">
        <v>508</v>
      </c>
      <c r="C496" s="38">
        <v>0</v>
      </c>
    </row>
    <row r="497" s="49" customFormat="1" customHeight="1" spans="1:3">
      <c r="A497" s="27">
        <v>2060302</v>
      </c>
      <c r="B497" s="36" t="s">
        <v>517</v>
      </c>
      <c r="C497" s="38">
        <v>150</v>
      </c>
    </row>
    <row r="498" s="49" customFormat="1" customHeight="1" spans="1:3">
      <c r="A498" s="27">
        <v>2060303</v>
      </c>
      <c r="B498" s="36" t="s">
        <v>518</v>
      </c>
      <c r="C498" s="38">
        <v>0</v>
      </c>
    </row>
    <row r="499" s="49" customFormat="1" customHeight="1" spans="1:3">
      <c r="A499" s="27">
        <v>2060304</v>
      </c>
      <c r="B499" s="36" t="s">
        <v>519</v>
      </c>
      <c r="C499" s="38">
        <v>0</v>
      </c>
    </row>
    <row r="500" s="49" customFormat="1" customHeight="1" spans="1:3">
      <c r="A500" s="27">
        <v>2060399</v>
      </c>
      <c r="B500" s="36" t="s">
        <v>520</v>
      </c>
      <c r="C500" s="38">
        <v>0</v>
      </c>
    </row>
    <row r="501" s="49" customFormat="1" customHeight="1" spans="1:3">
      <c r="A501" s="27">
        <v>20604</v>
      </c>
      <c r="B501" s="79" t="s">
        <v>521</v>
      </c>
      <c r="C501" s="11">
        <f>SUM(C502:C506)</f>
        <v>4085</v>
      </c>
    </row>
    <row r="502" s="49" customFormat="1" customHeight="1" spans="1:3">
      <c r="A502" s="27">
        <v>2060401</v>
      </c>
      <c r="B502" s="36" t="s">
        <v>508</v>
      </c>
      <c r="C502" s="38">
        <v>0</v>
      </c>
    </row>
    <row r="503" s="49" customFormat="1" customHeight="1" spans="1:3">
      <c r="A503" s="27">
        <v>2060402</v>
      </c>
      <c r="B503" s="36" t="s">
        <v>522</v>
      </c>
      <c r="C503" s="38">
        <v>0</v>
      </c>
    </row>
    <row r="504" s="49" customFormat="1" customHeight="1" spans="1:3">
      <c r="A504" s="27">
        <v>2060403</v>
      </c>
      <c r="B504" s="36" t="s">
        <v>523</v>
      </c>
      <c r="C504" s="38">
        <v>135</v>
      </c>
    </row>
    <row r="505" s="49" customFormat="1" customHeight="1" spans="1:3">
      <c r="A505" s="27">
        <v>2060404</v>
      </c>
      <c r="B505" s="36" t="s">
        <v>524</v>
      </c>
      <c r="C505" s="38">
        <v>3900</v>
      </c>
    </row>
    <row r="506" s="49" customFormat="1" customHeight="1" spans="1:3">
      <c r="A506" s="27">
        <v>2060499</v>
      </c>
      <c r="B506" s="36" t="s">
        <v>525</v>
      </c>
      <c r="C506" s="38">
        <v>50</v>
      </c>
    </row>
    <row r="507" s="49" customFormat="1" customHeight="1" spans="1:3">
      <c r="A507" s="27">
        <v>20605</v>
      </c>
      <c r="B507" s="79" t="s">
        <v>526</v>
      </c>
      <c r="C507" s="11">
        <f>SUM(C508:C511)</f>
        <v>200</v>
      </c>
    </row>
    <row r="508" s="49" customFormat="1" customHeight="1" spans="1:3">
      <c r="A508" s="27">
        <v>2060501</v>
      </c>
      <c r="B508" s="36" t="s">
        <v>508</v>
      </c>
      <c r="C508" s="38">
        <v>0</v>
      </c>
    </row>
    <row r="509" s="49" customFormat="1" customHeight="1" spans="1:3">
      <c r="A509" s="27">
        <v>2060502</v>
      </c>
      <c r="B509" s="36" t="s">
        <v>527</v>
      </c>
      <c r="C509" s="38">
        <v>0</v>
      </c>
    </row>
    <row r="510" s="49" customFormat="1" customHeight="1" spans="1:3">
      <c r="A510" s="27">
        <v>2060503</v>
      </c>
      <c r="B510" s="36" t="s">
        <v>528</v>
      </c>
      <c r="C510" s="38">
        <v>0</v>
      </c>
    </row>
    <row r="511" s="49" customFormat="1" customHeight="1" spans="1:3">
      <c r="A511" s="27">
        <v>2060599</v>
      </c>
      <c r="B511" s="36" t="s">
        <v>529</v>
      </c>
      <c r="C511" s="38">
        <v>200</v>
      </c>
    </row>
    <row r="512" s="49" customFormat="1" customHeight="1" spans="1:3">
      <c r="A512" s="27">
        <v>20606</v>
      </c>
      <c r="B512" s="79" t="s">
        <v>530</v>
      </c>
      <c r="C512" s="11">
        <f>SUM(C513:C516)</f>
        <v>0</v>
      </c>
    </row>
    <row r="513" s="49" customFormat="1" customHeight="1" spans="1:3">
      <c r="A513" s="27">
        <v>2060601</v>
      </c>
      <c r="B513" s="36" t="s">
        <v>531</v>
      </c>
      <c r="C513" s="38">
        <v>0</v>
      </c>
    </row>
    <row r="514" s="49" customFormat="1" customHeight="1" spans="1:3">
      <c r="A514" s="27">
        <v>2060602</v>
      </c>
      <c r="B514" s="36" t="s">
        <v>532</v>
      </c>
      <c r="C514" s="38">
        <v>0</v>
      </c>
    </row>
    <row r="515" s="49" customFormat="1" customHeight="1" spans="1:3">
      <c r="A515" s="27">
        <v>2060603</v>
      </c>
      <c r="B515" s="36" t="s">
        <v>533</v>
      </c>
      <c r="C515" s="38">
        <v>0</v>
      </c>
    </row>
    <row r="516" s="49" customFormat="1" customHeight="1" spans="1:3">
      <c r="A516" s="27">
        <v>2060699</v>
      </c>
      <c r="B516" s="36" t="s">
        <v>534</v>
      </c>
      <c r="C516" s="38">
        <v>0</v>
      </c>
    </row>
    <row r="517" s="49" customFormat="1" customHeight="1" spans="1:3">
      <c r="A517" s="27">
        <v>20607</v>
      </c>
      <c r="B517" s="79" t="s">
        <v>535</v>
      </c>
      <c r="C517" s="11">
        <f>SUM(C518:C523)</f>
        <v>13</v>
      </c>
    </row>
    <row r="518" s="49" customFormat="1" customHeight="1" spans="1:3">
      <c r="A518" s="27">
        <v>2060701</v>
      </c>
      <c r="B518" s="36" t="s">
        <v>508</v>
      </c>
      <c r="C518" s="38">
        <v>0</v>
      </c>
    </row>
    <row r="519" s="49" customFormat="1" customHeight="1" spans="1:3">
      <c r="A519" s="27">
        <v>2060702</v>
      </c>
      <c r="B519" s="36" t="s">
        <v>536</v>
      </c>
      <c r="C519" s="38">
        <v>0</v>
      </c>
    </row>
    <row r="520" s="49" customFormat="1" customHeight="1" spans="1:3">
      <c r="A520" s="27">
        <v>2060703</v>
      </c>
      <c r="B520" s="36" t="s">
        <v>537</v>
      </c>
      <c r="C520" s="38">
        <v>0</v>
      </c>
    </row>
    <row r="521" s="49" customFormat="1" customHeight="1" spans="1:3">
      <c r="A521" s="27">
        <v>2060704</v>
      </c>
      <c r="B521" s="36" t="s">
        <v>538</v>
      </c>
      <c r="C521" s="38">
        <v>0</v>
      </c>
    </row>
    <row r="522" s="49" customFormat="1" customHeight="1" spans="1:3">
      <c r="A522" s="27">
        <v>2060705</v>
      </c>
      <c r="B522" s="36" t="s">
        <v>539</v>
      </c>
      <c r="C522" s="38">
        <v>0</v>
      </c>
    </row>
    <row r="523" s="49" customFormat="1" customHeight="1" spans="1:3">
      <c r="A523" s="27">
        <v>2060799</v>
      </c>
      <c r="B523" s="36" t="s">
        <v>540</v>
      </c>
      <c r="C523" s="38">
        <v>13</v>
      </c>
    </row>
    <row r="524" s="49" customFormat="1" customHeight="1" spans="1:3">
      <c r="A524" s="27">
        <v>20608</v>
      </c>
      <c r="B524" s="79" t="s">
        <v>541</v>
      </c>
      <c r="C524" s="11">
        <f>SUM(C525:C527)</f>
        <v>50</v>
      </c>
    </row>
    <row r="525" s="49" customFormat="1" customHeight="1" spans="1:3">
      <c r="A525" s="27">
        <v>2060801</v>
      </c>
      <c r="B525" s="36" t="s">
        <v>542</v>
      </c>
      <c r="C525" s="38">
        <v>0</v>
      </c>
    </row>
    <row r="526" s="49" customFormat="1" customHeight="1" spans="1:3">
      <c r="A526" s="27">
        <v>2060802</v>
      </c>
      <c r="B526" s="36" t="s">
        <v>543</v>
      </c>
      <c r="C526" s="38">
        <v>0</v>
      </c>
    </row>
    <row r="527" s="49" customFormat="1" customHeight="1" spans="1:3">
      <c r="A527" s="27">
        <v>2060899</v>
      </c>
      <c r="B527" s="36" t="s">
        <v>544</v>
      </c>
      <c r="C527" s="38">
        <v>50</v>
      </c>
    </row>
    <row r="528" s="49" customFormat="1" customHeight="1" spans="1:3">
      <c r="A528" s="27">
        <v>20609</v>
      </c>
      <c r="B528" s="79" t="s">
        <v>545</v>
      </c>
      <c r="C528" s="11">
        <f>C529</f>
        <v>0</v>
      </c>
    </row>
    <row r="529" s="49" customFormat="1" customHeight="1" spans="1:3">
      <c r="A529" s="27">
        <v>2060901</v>
      </c>
      <c r="B529" s="36" t="s">
        <v>546</v>
      </c>
      <c r="C529" s="38">
        <v>0</v>
      </c>
    </row>
    <row r="530" s="49" customFormat="1" customHeight="1" spans="1:3">
      <c r="A530" s="27">
        <v>20699</v>
      </c>
      <c r="B530" s="79" t="s">
        <v>547</v>
      </c>
      <c r="C530" s="11">
        <f>SUM(C531:C534)</f>
        <v>307</v>
      </c>
    </row>
    <row r="531" s="49" customFormat="1" customHeight="1" spans="1:3">
      <c r="A531" s="27">
        <v>2069901</v>
      </c>
      <c r="B531" s="36" t="s">
        <v>548</v>
      </c>
      <c r="C531" s="38">
        <v>75</v>
      </c>
    </row>
    <row r="532" s="49" customFormat="1" customHeight="1" spans="1:3">
      <c r="A532" s="27">
        <v>2069902</v>
      </c>
      <c r="B532" s="36" t="s">
        <v>549</v>
      </c>
      <c r="C532" s="38">
        <v>0</v>
      </c>
    </row>
    <row r="533" s="49" customFormat="1" customHeight="1" spans="1:3">
      <c r="A533" s="27">
        <v>2069903</v>
      </c>
      <c r="B533" s="36" t="s">
        <v>550</v>
      </c>
      <c r="C533" s="38">
        <v>0</v>
      </c>
    </row>
    <row r="534" s="49" customFormat="1" customHeight="1" spans="1:3">
      <c r="A534" s="27">
        <v>2069999</v>
      </c>
      <c r="B534" s="36" t="s">
        <v>551</v>
      </c>
      <c r="C534" s="38">
        <v>232</v>
      </c>
    </row>
    <row r="535" s="49" customFormat="1" customHeight="1" spans="1:3">
      <c r="A535" s="27">
        <v>207</v>
      </c>
      <c r="B535" s="79" t="s">
        <v>552</v>
      </c>
      <c r="C535" s="11">
        <f>SUM(C536,C550,C558,C569,C577,C586)</f>
        <v>1244</v>
      </c>
    </row>
    <row r="536" s="49" customFormat="1" customHeight="1" spans="1:3">
      <c r="A536" s="27">
        <v>20701</v>
      </c>
      <c r="B536" s="79" t="s">
        <v>553</v>
      </c>
      <c r="C536" s="11">
        <f>SUM(C537:C549)</f>
        <v>238</v>
      </c>
    </row>
    <row r="537" s="49" customFormat="1" customHeight="1" spans="1:3">
      <c r="A537" s="27">
        <v>2070101</v>
      </c>
      <c r="B537" s="36" t="s">
        <v>184</v>
      </c>
      <c r="C537" s="38">
        <v>0</v>
      </c>
    </row>
    <row r="538" s="49" customFormat="1" customHeight="1" spans="1:3">
      <c r="A538" s="27">
        <v>2070102</v>
      </c>
      <c r="B538" s="36" t="s">
        <v>185</v>
      </c>
      <c r="C538" s="38">
        <v>0</v>
      </c>
    </row>
    <row r="539" s="49" customFormat="1" customHeight="1" spans="1:3">
      <c r="A539" s="27">
        <v>2070103</v>
      </c>
      <c r="B539" s="36" t="s">
        <v>186</v>
      </c>
      <c r="C539" s="38">
        <v>0</v>
      </c>
    </row>
    <row r="540" s="49" customFormat="1" customHeight="1" spans="1:3">
      <c r="A540" s="27">
        <v>2070104</v>
      </c>
      <c r="B540" s="36" t="s">
        <v>554</v>
      </c>
      <c r="C540" s="38">
        <v>0</v>
      </c>
    </row>
    <row r="541" s="49" customFormat="1" customHeight="1" spans="1:3">
      <c r="A541" s="27">
        <v>2070105</v>
      </c>
      <c r="B541" s="36" t="s">
        <v>555</v>
      </c>
      <c r="C541" s="38">
        <v>0</v>
      </c>
    </row>
    <row r="542" s="49" customFormat="1" customHeight="1" spans="1:3">
      <c r="A542" s="27">
        <v>2070106</v>
      </c>
      <c r="B542" s="36" t="s">
        <v>556</v>
      </c>
      <c r="C542" s="38">
        <v>0</v>
      </c>
    </row>
    <row r="543" s="49" customFormat="1" customHeight="1" spans="1:3">
      <c r="A543" s="27">
        <v>2070107</v>
      </c>
      <c r="B543" s="36" t="s">
        <v>557</v>
      </c>
      <c r="C543" s="38">
        <v>0</v>
      </c>
    </row>
    <row r="544" s="49" customFormat="1" customHeight="1" spans="1:3">
      <c r="A544" s="27">
        <v>2070108</v>
      </c>
      <c r="B544" s="36" t="s">
        <v>558</v>
      </c>
      <c r="C544" s="38">
        <v>0</v>
      </c>
    </row>
    <row r="545" s="49" customFormat="1" customHeight="1" spans="1:3">
      <c r="A545" s="27">
        <v>2070109</v>
      </c>
      <c r="B545" s="36" t="s">
        <v>559</v>
      </c>
      <c r="C545" s="38">
        <v>100</v>
      </c>
    </row>
    <row r="546" s="49" customFormat="1" customHeight="1" spans="1:3">
      <c r="A546" s="27">
        <v>2070110</v>
      </c>
      <c r="B546" s="36" t="s">
        <v>560</v>
      </c>
      <c r="C546" s="38">
        <v>0</v>
      </c>
    </row>
    <row r="547" s="49" customFormat="1" customHeight="1" spans="1:3">
      <c r="A547" s="27">
        <v>2070111</v>
      </c>
      <c r="B547" s="36" t="s">
        <v>561</v>
      </c>
      <c r="C547" s="38">
        <v>0</v>
      </c>
    </row>
    <row r="548" s="49" customFormat="1" customHeight="1" spans="1:3">
      <c r="A548" s="27">
        <v>2070112</v>
      </c>
      <c r="B548" s="36" t="s">
        <v>562</v>
      </c>
      <c r="C548" s="38">
        <v>0</v>
      </c>
    </row>
    <row r="549" s="49" customFormat="1" customHeight="1" spans="1:3">
      <c r="A549" s="27">
        <v>2070199</v>
      </c>
      <c r="B549" s="36" t="s">
        <v>563</v>
      </c>
      <c r="C549" s="38">
        <v>138</v>
      </c>
    </row>
    <row r="550" s="49" customFormat="1" customHeight="1" spans="1:3">
      <c r="A550" s="27">
        <v>20702</v>
      </c>
      <c r="B550" s="79" t="s">
        <v>564</v>
      </c>
      <c r="C550" s="11">
        <f>SUM(C551:C557)</f>
        <v>0</v>
      </c>
    </row>
    <row r="551" s="49" customFormat="1" customHeight="1" spans="1:3">
      <c r="A551" s="27">
        <v>2070201</v>
      </c>
      <c r="B551" s="36" t="s">
        <v>184</v>
      </c>
      <c r="C551" s="38">
        <v>0</v>
      </c>
    </row>
    <row r="552" s="49" customFormat="1" customHeight="1" spans="1:3">
      <c r="A552" s="27">
        <v>2070202</v>
      </c>
      <c r="B552" s="36" t="s">
        <v>185</v>
      </c>
      <c r="C552" s="38">
        <v>0</v>
      </c>
    </row>
    <row r="553" s="49" customFormat="1" customHeight="1" spans="1:3">
      <c r="A553" s="27">
        <v>2070203</v>
      </c>
      <c r="B553" s="36" t="s">
        <v>186</v>
      </c>
      <c r="C553" s="38">
        <v>0</v>
      </c>
    </row>
    <row r="554" s="49" customFormat="1" customHeight="1" spans="1:3">
      <c r="A554" s="27">
        <v>2070204</v>
      </c>
      <c r="B554" s="36" t="s">
        <v>565</v>
      </c>
      <c r="C554" s="38">
        <v>0</v>
      </c>
    </row>
    <row r="555" s="49" customFormat="1" customHeight="1" spans="1:3">
      <c r="A555" s="27">
        <v>2070205</v>
      </c>
      <c r="B555" s="36" t="s">
        <v>566</v>
      </c>
      <c r="C555" s="38">
        <v>0</v>
      </c>
    </row>
    <row r="556" s="49" customFormat="1" customHeight="1" spans="1:3">
      <c r="A556" s="27">
        <v>2070206</v>
      </c>
      <c r="B556" s="36" t="s">
        <v>567</v>
      </c>
      <c r="C556" s="38">
        <v>0</v>
      </c>
    </row>
    <row r="557" s="49" customFormat="1" customHeight="1" spans="1:3">
      <c r="A557" s="27">
        <v>2070299</v>
      </c>
      <c r="B557" s="36" t="s">
        <v>568</v>
      </c>
      <c r="C557" s="38">
        <v>0</v>
      </c>
    </row>
    <row r="558" s="49" customFormat="1" customHeight="1" spans="1:3">
      <c r="A558" s="27">
        <v>20703</v>
      </c>
      <c r="B558" s="79" t="s">
        <v>569</v>
      </c>
      <c r="C558" s="11">
        <f>SUM(C559:C568)</f>
        <v>468</v>
      </c>
    </row>
    <row r="559" s="49" customFormat="1" customHeight="1" spans="1:3">
      <c r="A559" s="27">
        <v>2070301</v>
      </c>
      <c r="B559" s="36" t="s">
        <v>184</v>
      </c>
      <c r="C559" s="38">
        <v>0</v>
      </c>
    </row>
    <row r="560" s="49" customFormat="1" customHeight="1" spans="1:3">
      <c r="A560" s="27">
        <v>2070302</v>
      </c>
      <c r="B560" s="36" t="s">
        <v>185</v>
      </c>
      <c r="C560" s="38">
        <v>0</v>
      </c>
    </row>
    <row r="561" s="49" customFormat="1" customHeight="1" spans="1:3">
      <c r="A561" s="27">
        <v>2070303</v>
      </c>
      <c r="B561" s="36" t="s">
        <v>186</v>
      </c>
      <c r="C561" s="38">
        <v>0</v>
      </c>
    </row>
    <row r="562" s="49" customFormat="1" customHeight="1" spans="1:3">
      <c r="A562" s="27">
        <v>2070304</v>
      </c>
      <c r="B562" s="36" t="s">
        <v>570</v>
      </c>
      <c r="C562" s="38">
        <v>0</v>
      </c>
    </row>
    <row r="563" s="49" customFormat="1" customHeight="1" spans="1:3">
      <c r="A563" s="27">
        <v>2070305</v>
      </c>
      <c r="B563" s="36" t="s">
        <v>571</v>
      </c>
      <c r="C563" s="38">
        <v>103</v>
      </c>
    </row>
    <row r="564" s="49" customFormat="1" customHeight="1" spans="1:3">
      <c r="A564" s="27">
        <v>2070306</v>
      </c>
      <c r="B564" s="36" t="s">
        <v>572</v>
      </c>
      <c r="C564" s="38">
        <v>30</v>
      </c>
    </row>
    <row r="565" s="49" customFormat="1" customHeight="1" spans="1:3">
      <c r="A565" s="27">
        <v>2070307</v>
      </c>
      <c r="B565" s="36" t="s">
        <v>573</v>
      </c>
      <c r="C565" s="38">
        <v>0</v>
      </c>
    </row>
    <row r="566" s="49" customFormat="1" customHeight="1" spans="1:3">
      <c r="A566" s="27">
        <v>2070308</v>
      </c>
      <c r="B566" s="36" t="s">
        <v>574</v>
      </c>
      <c r="C566" s="38">
        <v>0</v>
      </c>
    </row>
    <row r="567" s="49" customFormat="1" customHeight="1" spans="1:3">
      <c r="A567" s="27">
        <v>2070309</v>
      </c>
      <c r="B567" s="36" t="s">
        <v>575</v>
      </c>
      <c r="C567" s="38">
        <v>0</v>
      </c>
    </row>
    <row r="568" s="49" customFormat="1" customHeight="1" spans="1:3">
      <c r="A568" s="27">
        <v>2070399</v>
      </c>
      <c r="B568" s="36" t="s">
        <v>576</v>
      </c>
      <c r="C568" s="38">
        <v>335</v>
      </c>
    </row>
    <row r="569" s="49" customFormat="1" customHeight="1" spans="1:3">
      <c r="A569" s="27">
        <v>20704</v>
      </c>
      <c r="B569" s="79" t="s">
        <v>577</v>
      </c>
      <c r="C569" s="11">
        <f>SUM(C570:C576)</f>
        <v>354</v>
      </c>
    </row>
    <row r="570" s="49" customFormat="1" customHeight="1" spans="1:3">
      <c r="A570" s="27">
        <v>2070401</v>
      </c>
      <c r="B570" s="36" t="s">
        <v>184</v>
      </c>
      <c r="C570" s="38">
        <v>0</v>
      </c>
    </row>
    <row r="571" s="49" customFormat="1" customHeight="1" spans="1:3">
      <c r="A571" s="27">
        <v>2070402</v>
      </c>
      <c r="B571" s="36" t="s">
        <v>185</v>
      </c>
      <c r="C571" s="38">
        <v>0</v>
      </c>
    </row>
    <row r="572" s="49" customFormat="1" customHeight="1" spans="1:3">
      <c r="A572" s="27">
        <v>2070403</v>
      </c>
      <c r="B572" s="36" t="s">
        <v>186</v>
      </c>
      <c r="C572" s="38">
        <v>0</v>
      </c>
    </row>
    <row r="573" s="49" customFormat="1" customHeight="1" spans="1:3">
      <c r="A573" s="27">
        <v>2070404</v>
      </c>
      <c r="B573" s="36" t="s">
        <v>578</v>
      </c>
      <c r="C573" s="38">
        <v>0</v>
      </c>
    </row>
    <row r="574" s="49" customFormat="1" customHeight="1" spans="1:3">
      <c r="A574" s="27">
        <v>2070405</v>
      </c>
      <c r="B574" s="36" t="s">
        <v>579</v>
      </c>
      <c r="C574" s="38">
        <v>354</v>
      </c>
    </row>
    <row r="575" s="49" customFormat="1" customHeight="1" spans="1:3">
      <c r="A575" s="27">
        <v>2070406</v>
      </c>
      <c r="B575" s="36" t="s">
        <v>580</v>
      </c>
      <c r="C575" s="38">
        <v>0</v>
      </c>
    </row>
    <row r="576" s="49" customFormat="1" customHeight="1" spans="1:3">
      <c r="A576" s="27">
        <v>2070499</v>
      </c>
      <c r="B576" s="36" t="s">
        <v>581</v>
      </c>
      <c r="C576" s="38">
        <v>0</v>
      </c>
    </row>
    <row r="577" s="49" customFormat="1" customHeight="1" spans="1:3">
      <c r="A577" s="27">
        <v>20705</v>
      </c>
      <c r="B577" s="79" t="s">
        <v>582</v>
      </c>
      <c r="C577" s="11">
        <f>SUM(C578:C585)</f>
        <v>128</v>
      </c>
    </row>
    <row r="578" s="49" customFormat="1" customHeight="1" spans="1:3">
      <c r="A578" s="27">
        <v>2070501</v>
      </c>
      <c r="B578" s="36" t="s">
        <v>184</v>
      </c>
      <c r="C578" s="38">
        <v>0</v>
      </c>
    </row>
    <row r="579" s="49" customFormat="1" customHeight="1" spans="1:3">
      <c r="A579" s="27">
        <v>2070502</v>
      </c>
      <c r="B579" s="36" t="s">
        <v>185</v>
      </c>
      <c r="C579" s="38">
        <v>0</v>
      </c>
    </row>
    <row r="580" s="49" customFormat="1" customHeight="1" spans="1:3">
      <c r="A580" s="27">
        <v>2070503</v>
      </c>
      <c r="B580" s="36" t="s">
        <v>186</v>
      </c>
      <c r="C580" s="38">
        <v>0</v>
      </c>
    </row>
    <row r="581" s="49" customFormat="1" customHeight="1" spans="1:3">
      <c r="A581" s="27">
        <v>2070504</v>
      </c>
      <c r="B581" s="36" t="s">
        <v>583</v>
      </c>
      <c r="C581" s="38">
        <v>0</v>
      </c>
    </row>
    <row r="582" s="49" customFormat="1" customHeight="1" spans="1:3">
      <c r="A582" s="27">
        <v>2070505</v>
      </c>
      <c r="B582" s="36" t="s">
        <v>584</v>
      </c>
      <c r="C582" s="38">
        <v>0</v>
      </c>
    </row>
    <row r="583" s="49" customFormat="1" customHeight="1" spans="1:3">
      <c r="A583" s="27">
        <v>2070506</v>
      </c>
      <c r="B583" s="36" t="s">
        <v>585</v>
      </c>
      <c r="C583" s="38">
        <v>0</v>
      </c>
    </row>
    <row r="584" s="49" customFormat="1" customHeight="1" spans="1:3">
      <c r="A584" s="27">
        <v>2070507</v>
      </c>
      <c r="B584" s="36" t="s">
        <v>586</v>
      </c>
      <c r="C584" s="38">
        <v>0</v>
      </c>
    </row>
    <row r="585" s="49" customFormat="1" customHeight="1" spans="1:3">
      <c r="A585" s="27">
        <v>2070599</v>
      </c>
      <c r="B585" s="36" t="s">
        <v>587</v>
      </c>
      <c r="C585" s="38">
        <v>128</v>
      </c>
    </row>
    <row r="586" s="49" customFormat="1" customHeight="1" spans="1:3">
      <c r="A586" s="27">
        <v>20799</v>
      </c>
      <c r="B586" s="79" t="s">
        <v>588</v>
      </c>
      <c r="C586" s="11">
        <f>SUM(C587:C589)</f>
        <v>56</v>
      </c>
    </row>
    <row r="587" s="49" customFormat="1" customHeight="1" spans="1:3">
      <c r="A587" s="27">
        <v>2079902</v>
      </c>
      <c r="B587" s="36" t="s">
        <v>589</v>
      </c>
      <c r="C587" s="38">
        <v>0</v>
      </c>
    </row>
    <row r="588" s="49" customFormat="1" customHeight="1" spans="1:3">
      <c r="A588" s="27">
        <v>2079903</v>
      </c>
      <c r="B588" s="36" t="s">
        <v>590</v>
      </c>
      <c r="C588" s="38">
        <v>25</v>
      </c>
    </row>
    <row r="589" s="49" customFormat="1" customHeight="1" spans="1:3">
      <c r="A589" s="27">
        <v>2079999</v>
      </c>
      <c r="B589" s="36" t="s">
        <v>591</v>
      </c>
      <c r="C589" s="38">
        <v>31</v>
      </c>
    </row>
    <row r="590" s="49" customFormat="1" customHeight="1" spans="1:3">
      <c r="A590" s="27">
        <v>208</v>
      </c>
      <c r="B590" s="79" t="s">
        <v>592</v>
      </c>
      <c r="C590" s="11">
        <f>SUM(C591,C605,C616,C624,C626,C632,C636,C650,C658,C664,C671,C679,C684,C689,C692,C695,C698,C701,C704)</f>
        <v>3201</v>
      </c>
    </row>
    <row r="591" s="49" customFormat="1" customHeight="1" spans="1:3">
      <c r="A591" s="27">
        <v>20801</v>
      </c>
      <c r="B591" s="79" t="s">
        <v>593</v>
      </c>
      <c r="C591" s="11">
        <f>SUM(C592:C604)</f>
        <v>436</v>
      </c>
    </row>
    <row r="592" s="49" customFormat="1" customHeight="1" spans="1:3">
      <c r="A592" s="27">
        <v>2080101</v>
      </c>
      <c r="B592" s="36" t="s">
        <v>184</v>
      </c>
      <c r="C592" s="38">
        <v>42</v>
      </c>
    </row>
    <row r="593" s="49" customFormat="1" customHeight="1" spans="1:3">
      <c r="A593" s="27">
        <v>2080102</v>
      </c>
      <c r="B593" s="36" t="s">
        <v>185</v>
      </c>
      <c r="C593" s="38">
        <v>0</v>
      </c>
    </row>
    <row r="594" s="49" customFormat="1" customHeight="1" spans="1:3">
      <c r="A594" s="27">
        <v>2080103</v>
      </c>
      <c r="B594" s="36" t="s">
        <v>186</v>
      </c>
      <c r="C594" s="38">
        <v>0</v>
      </c>
    </row>
    <row r="595" s="49" customFormat="1" customHeight="1" spans="1:3">
      <c r="A595" s="27">
        <v>2080104</v>
      </c>
      <c r="B595" s="36" t="s">
        <v>594</v>
      </c>
      <c r="C595" s="38">
        <v>0</v>
      </c>
    </row>
    <row r="596" s="49" customFormat="1" customHeight="1" spans="1:3">
      <c r="A596" s="27">
        <v>2080105</v>
      </c>
      <c r="B596" s="36" t="s">
        <v>595</v>
      </c>
      <c r="C596" s="38">
        <v>0</v>
      </c>
    </row>
    <row r="597" s="49" customFormat="1" customHeight="1" spans="1:3">
      <c r="A597" s="27">
        <v>2080106</v>
      </c>
      <c r="B597" s="36" t="s">
        <v>596</v>
      </c>
      <c r="C597" s="38">
        <v>0</v>
      </c>
    </row>
    <row r="598" s="49" customFormat="1" customHeight="1" spans="1:3">
      <c r="A598" s="27">
        <v>2080107</v>
      </c>
      <c r="B598" s="36" t="s">
        <v>597</v>
      </c>
      <c r="C598" s="38">
        <v>0</v>
      </c>
    </row>
    <row r="599" s="49" customFormat="1" customHeight="1" spans="1:3">
      <c r="A599" s="27">
        <v>2080108</v>
      </c>
      <c r="B599" s="36" t="s">
        <v>227</v>
      </c>
      <c r="C599" s="38">
        <v>0</v>
      </c>
    </row>
    <row r="600" s="49" customFormat="1" customHeight="1" spans="1:3">
      <c r="A600" s="27">
        <v>2080109</v>
      </c>
      <c r="B600" s="36" t="s">
        <v>598</v>
      </c>
      <c r="C600" s="38">
        <v>4</v>
      </c>
    </row>
    <row r="601" s="49" customFormat="1" customHeight="1" spans="1:3">
      <c r="A601" s="27">
        <v>2080110</v>
      </c>
      <c r="B601" s="36" t="s">
        <v>599</v>
      </c>
      <c r="C601" s="38">
        <v>0</v>
      </c>
    </row>
    <row r="602" s="49" customFormat="1" customHeight="1" spans="1:3">
      <c r="A602" s="27">
        <v>2080111</v>
      </c>
      <c r="B602" s="36" t="s">
        <v>600</v>
      </c>
      <c r="C602" s="38">
        <v>0</v>
      </c>
    </row>
    <row r="603" s="49" customFormat="1" customHeight="1" spans="1:3">
      <c r="A603" s="27">
        <v>2080112</v>
      </c>
      <c r="B603" s="36" t="s">
        <v>601</v>
      </c>
      <c r="C603" s="38">
        <v>0</v>
      </c>
    </row>
    <row r="604" s="49" customFormat="1" customHeight="1" spans="1:3">
      <c r="A604" s="27">
        <v>2080199</v>
      </c>
      <c r="B604" s="36" t="s">
        <v>602</v>
      </c>
      <c r="C604" s="38">
        <v>390</v>
      </c>
    </row>
    <row r="605" s="49" customFormat="1" customHeight="1" spans="1:3">
      <c r="A605" s="27">
        <v>20802</v>
      </c>
      <c r="B605" s="79" t="s">
        <v>603</v>
      </c>
      <c r="C605" s="11">
        <f>SUM(C606:C615)</f>
        <v>50</v>
      </c>
    </row>
    <row r="606" s="49" customFormat="1" customHeight="1" spans="1:3">
      <c r="A606" s="27">
        <v>2080201</v>
      </c>
      <c r="B606" s="36" t="s">
        <v>184</v>
      </c>
      <c r="C606" s="38">
        <v>0</v>
      </c>
    </row>
    <row r="607" s="49" customFormat="1" customHeight="1" spans="1:3">
      <c r="A607" s="27">
        <v>2080202</v>
      </c>
      <c r="B607" s="36" t="s">
        <v>185</v>
      </c>
      <c r="C607" s="38">
        <v>0</v>
      </c>
    </row>
    <row r="608" s="49" customFormat="1" customHeight="1" spans="1:3">
      <c r="A608" s="27">
        <v>2080203</v>
      </c>
      <c r="B608" s="36" t="s">
        <v>186</v>
      </c>
      <c r="C608" s="38">
        <v>0</v>
      </c>
    </row>
    <row r="609" s="49" customFormat="1" customHeight="1" spans="1:3">
      <c r="A609" s="27">
        <v>2080204</v>
      </c>
      <c r="B609" s="36" t="s">
        <v>604</v>
      </c>
      <c r="C609" s="38">
        <v>0</v>
      </c>
    </row>
    <row r="610" s="49" customFormat="1" customHeight="1" spans="1:3">
      <c r="A610" s="27">
        <v>2080205</v>
      </c>
      <c r="B610" s="36" t="s">
        <v>605</v>
      </c>
      <c r="C610" s="38">
        <v>27</v>
      </c>
    </row>
    <row r="611" s="49" customFormat="1" customHeight="1" spans="1:3">
      <c r="A611" s="27">
        <v>2080206</v>
      </c>
      <c r="B611" s="36" t="s">
        <v>606</v>
      </c>
      <c r="C611" s="38">
        <v>0</v>
      </c>
    </row>
    <row r="612" s="49" customFormat="1" customHeight="1" spans="1:3">
      <c r="A612" s="27">
        <v>2080207</v>
      </c>
      <c r="B612" s="36" t="s">
        <v>607</v>
      </c>
      <c r="C612" s="38">
        <v>3</v>
      </c>
    </row>
    <row r="613" s="49" customFormat="1" customHeight="1" spans="1:3">
      <c r="A613" s="27">
        <v>2080208</v>
      </c>
      <c r="B613" s="36" t="s">
        <v>608</v>
      </c>
      <c r="C613" s="38">
        <v>10</v>
      </c>
    </row>
    <row r="614" s="49" customFormat="1" customHeight="1" spans="1:3">
      <c r="A614" s="27">
        <v>2080209</v>
      </c>
      <c r="B614" s="36" t="s">
        <v>609</v>
      </c>
      <c r="C614" s="38">
        <v>0</v>
      </c>
    </row>
    <row r="615" s="49" customFormat="1" customHeight="1" spans="1:3">
      <c r="A615" s="27">
        <v>2080299</v>
      </c>
      <c r="B615" s="36" t="s">
        <v>610</v>
      </c>
      <c r="C615" s="38">
        <v>10</v>
      </c>
    </row>
    <row r="616" s="49" customFormat="1" customHeight="1" spans="1:3">
      <c r="A616" s="27">
        <v>20803</v>
      </c>
      <c r="B616" s="79" t="s">
        <v>611</v>
      </c>
      <c r="C616" s="11">
        <f>SUM(C617:C623)</f>
        <v>0</v>
      </c>
    </row>
    <row r="617" s="49" customFormat="1" customHeight="1" spans="1:3">
      <c r="A617" s="27">
        <v>2080301</v>
      </c>
      <c r="B617" s="36" t="s">
        <v>612</v>
      </c>
      <c r="C617" s="38">
        <v>0</v>
      </c>
    </row>
    <row r="618" s="49" customFormat="1" customHeight="1" spans="1:3">
      <c r="A618" s="27">
        <v>2080302</v>
      </c>
      <c r="B618" s="36" t="s">
        <v>613</v>
      </c>
      <c r="C618" s="38">
        <v>0</v>
      </c>
    </row>
    <row r="619" s="49" customFormat="1" customHeight="1" spans="1:3">
      <c r="A619" s="27">
        <v>2080303</v>
      </c>
      <c r="B619" s="36" t="s">
        <v>614</v>
      </c>
      <c r="C619" s="38">
        <v>0</v>
      </c>
    </row>
    <row r="620" s="49" customFormat="1" customHeight="1" spans="1:3">
      <c r="A620" s="27">
        <v>2080304</v>
      </c>
      <c r="B620" s="36" t="s">
        <v>615</v>
      </c>
      <c r="C620" s="38">
        <v>0</v>
      </c>
    </row>
    <row r="621" s="49" customFormat="1" customHeight="1" spans="1:3">
      <c r="A621" s="27">
        <v>2080305</v>
      </c>
      <c r="B621" s="36" t="s">
        <v>616</v>
      </c>
      <c r="C621" s="38">
        <v>0</v>
      </c>
    </row>
    <row r="622" s="49" customFormat="1" customHeight="1" spans="1:3">
      <c r="A622" s="27">
        <v>2080308</v>
      </c>
      <c r="B622" s="36" t="s">
        <v>617</v>
      </c>
      <c r="C622" s="38">
        <v>0</v>
      </c>
    </row>
    <row r="623" s="49" customFormat="1" customHeight="1" spans="1:3">
      <c r="A623" s="27">
        <v>2080399</v>
      </c>
      <c r="B623" s="36" t="s">
        <v>618</v>
      </c>
      <c r="C623" s="38">
        <v>0</v>
      </c>
    </row>
    <row r="624" s="49" customFormat="1" customHeight="1" spans="1:3">
      <c r="A624" s="27">
        <v>20804</v>
      </c>
      <c r="B624" s="79" t="s">
        <v>619</v>
      </c>
      <c r="C624" s="11">
        <f>C625</f>
        <v>0</v>
      </c>
    </row>
    <row r="625" s="49" customFormat="1" customHeight="1" spans="1:3">
      <c r="A625" s="27">
        <v>2080402</v>
      </c>
      <c r="B625" s="36" t="s">
        <v>620</v>
      </c>
      <c r="C625" s="38">
        <v>0</v>
      </c>
    </row>
    <row r="626" s="49" customFormat="1" customHeight="1" spans="1:3">
      <c r="A626" s="27">
        <v>20805</v>
      </c>
      <c r="B626" s="79" t="s">
        <v>621</v>
      </c>
      <c r="C626" s="11">
        <f>SUM(C627:C631)</f>
        <v>398</v>
      </c>
    </row>
    <row r="627" s="49" customFormat="1" customHeight="1" spans="1:3">
      <c r="A627" s="27">
        <v>2080501</v>
      </c>
      <c r="B627" s="36" t="s">
        <v>622</v>
      </c>
      <c r="C627" s="38">
        <v>0</v>
      </c>
    </row>
    <row r="628" s="49" customFormat="1" customHeight="1" spans="1:3">
      <c r="A628" s="27">
        <v>2080502</v>
      </c>
      <c r="B628" s="36" t="s">
        <v>623</v>
      </c>
      <c r="C628" s="38">
        <v>398</v>
      </c>
    </row>
    <row r="629" s="49" customFormat="1" customHeight="1" spans="1:3">
      <c r="A629" s="27">
        <v>2080503</v>
      </c>
      <c r="B629" s="36" t="s">
        <v>624</v>
      </c>
      <c r="C629" s="38">
        <v>0</v>
      </c>
    </row>
    <row r="630" s="49" customFormat="1" customHeight="1" spans="1:3">
      <c r="A630" s="27">
        <v>2080504</v>
      </c>
      <c r="B630" s="36" t="s">
        <v>625</v>
      </c>
      <c r="C630" s="38">
        <v>0</v>
      </c>
    </row>
    <row r="631" s="49" customFormat="1" customHeight="1" spans="1:3">
      <c r="A631" s="27">
        <v>2080599</v>
      </c>
      <c r="B631" s="36" t="s">
        <v>626</v>
      </c>
      <c r="C631" s="38">
        <v>0</v>
      </c>
    </row>
    <row r="632" s="49" customFormat="1" customHeight="1" spans="1:3">
      <c r="A632" s="27">
        <v>20806</v>
      </c>
      <c r="B632" s="79" t="s">
        <v>627</v>
      </c>
      <c r="C632" s="11">
        <f>SUM(C633:C635)</f>
        <v>0</v>
      </c>
    </row>
    <row r="633" s="49" customFormat="1" customHeight="1" spans="1:3">
      <c r="A633" s="27">
        <v>2080601</v>
      </c>
      <c r="B633" s="36" t="s">
        <v>628</v>
      </c>
      <c r="C633" s="38">
        <v>0</v>
      </c>
    </row>
    <row r="634" s="49" customFormat="1" customHeight="1" spans="1:3">
      <c r="A634" s="27">
        <v>2080602</v>
      </c>
      <c r="B634" s="36" t="s">
        <v>629</v>
      </c>
      <c r="C634" s="38">
        <v>0</v>
      </c>
    </row>
    <row r="635" s="49" customFormat="1" customHeight="1" spans="1:3">
      <c r="A635" s="27">
        <v>2080699</v>
      </c>
      <c r="B635" s="36" t="s">
        <v>630</v>
      </c>
      <c r="C635" s="38">
        <v>0</v>
      </c>
    </row>
    <row r="636" s="49" customFormat="1" customHeight="1" spans="1:3">
      <c r="A636" s="27">
        <v>20807</v>
      </c>
      <c r="B636" s="79" t="s">
        <v>631</v>
      </c>
      <c r="C636" s="11">
        <f>SUM(C637:C649)</f>
        <v>2183</v>
      </c>
    </row>
    <row r="637" s="49" customFormat="1" customHeight="1" spans="1:3">
      <c r="A637" s="27">
        <v>2080701</v>
      </c>
      <c r="B637" s="36" t="s">
        <v>632</v>
      </c>
      <c r="C637" s="38">
        <v>0</v>
      </c>
    </row>
    <row r="638" s="49" customFormat="1" customHeight="1" spans="1:3">
      <c r="A638" s="27">
        <v>2080702</v>
      </c>
      <c r="B638" s="36" t="s">
        <v>633</v>
      </c>
      <c r="C638" s="38">
        <v>0</v>
      </c>
    </row>
    <row r="639" s="49" customFormat="1" customHeight="1" spans="1:3">
      <c r="A639" s="27">
        <v>2080703</v>
      </c>
      <c r="B639" s="36" t="s">
        <v>634</v>
      </c>
      <c r="C639" s="38">
        <v>0</v>
      </c>
    </row>
    <row r="640" s="49" customFormat="1" customHeight="1" spans="1:3">
      <c r="A640" s="27">
        <v>2080704</v>
      </c>
      <c r="B640" s="36" t="s">
        <v>635</v>
      </c>
      <c r="C640" s="38">
        <v>0</v>
      </c>
    </row>
    <row r="641" s="49" customFormat="1" customHeight="1" spans="1:3">
      <c r="A641" s="27">
        <v>2080705</v>
      </c>
      <c r="B641" s="36" t="s">
        <v>636</v>
      </c>
      <c r="C641" s="38">
        <v>0</v>
      </c>
    </row>
    <row r="642" s="49" customFormat="1" customHeight="1" spans="1:3">
      <c r="A642" s="27">
        <v>2080706</v>
      </c>
      <c r="B642" s="36" t="s">
        <v>637</v>
      </c>
      <c r="C642" s="38">
        <v>833</v>
      </c>
    </row>
    <row r="643" s="49" customFormat="1" customHeight="1" spans="1:3">
      <c r="A643" s="27">
        <v>2080707</v>
      </c>
      <c r="B643" s="36" t="s">
        <v>638</v>
      </c>
      <c r="C643" s="38">
        <v>0</v>
      </c>
    </row>
    <row r="644" s="49" customFormat="1" customHeight="1" spans="1:3">
      <c r="A644" s="27">
        <v>2080709</v>
      </c>
      <c r="B644" s="36" t="s">
        <v>639</v>
      </c>
      <c r="C644" s="38">
        <v>0</v>
      </c>
    </row>
    <row r="645" s="49" customFormat="1" customHeight="1" spans="1:3">
      <c r="A645" s="27">
        <v>2080710</v>
      </c>
      <c r="B645" s="36" t="s">
        <v>640</v>
      </c>
      <c r="C645" s="38">
        <v>0</v>
      </c>
    </row>
    <row r="646" s="49" customFormat="1" customHeight="1" spans="1:3">
      <c r="A646" s="27">
        <v>2080711</v>
      </c>
      <c r="B646" s="36" t="s">
        <v>641</v>
      </c>
      <c r="C646" s="38">
        <v>0</v>
      </c>
    </row>
    <row r="647" s="49" customFormat="1" customHeight="1" spans="1:3">
      <c r="A647" s="27">
        <v>2080712</v>
      </c>
      <c r="B647" s="36" t="s">
        <v>642</v>
      </c>
      <c r="C647" s="38">
        <v>0</v>
      </c>
    </row>
    <row r="648" s="49" customFormat="1" customHeight="1" spans="1:3">
      <c r="A648" s="27">
        <v>2080713</v>
      </c>
      <c r="B648" s="36" t="s">
        <v>643</v>
      </c>
      <c r="C648" s="38">
        <v>0</v>
      </c>
    </row>
    <row r="649" s="49" customFormat="1" customHeight="1" spans="1:3">
      <c r="A649" s="27">
        <v>2080799</v>
      </c>
      <c r="B649" s="36" t="s">
        <v>644</v>
      </c>
      <c r="C649" s="38">
        <v>1350</v>
      </c>
    </row>
    <row r="650" s="49" customFormat="1" customHeight="1" spans="1:3">
      <c r="A650" s="27">
        <v>20808</v>
      </c>
      <c r="B650" s="79" t="s">
        <v>645</v>
      </c>
      <c r="C650" s="11">
        <f>SUM(C651:C657)</f>
        <v>0</v>
      </c>
    </row>
    <row r="651" s="49" customFormat="1" customHeight="1" spans="1:3">
      <c r="A651" s="27">
        <v>2080801</v>
      </c>
      <c r="B651" s="36" t="s">
        <v>646</v>
      </c>
      <c r="C651" s="38">
        <v>0</v>
      </c>
    </row>
    <row r="652" s="49" customFormat="1" customHeight="1" spans="1:3">
      <c r="A652" s="27">
        <v>2080802</v>
      </c>
      <c r="B652" s="36" t="s">
        <v>647</v>
      </c>
      <c r="C652" s="38">
        <v>0</v>
      </c>
    </row>
    <row r="653" s="49" customFormat="1" customHeight="1" spans="1:3">
      <c r="A653" s="27">
        <v>2080803</v>
      </c>
      <c r="B653" s="36" t="s">
        <v>648</v>
      </c>
      <c r="C653" s="38">
        <v>0</v>
      </c>
    </row>
    <row r="654" s="49" customFormat="1" customHeight="1" spans="1:3">
      <c r="A654" s="27">
        <v>2080804</v>
      </c>
      <c r="B654" s="36" t="s">
        <v>649</v>
      </c>
      <c r="C654" s="38">
        <v>0</v>
      </c>
    </row>
    <row r="655" s="49" customFormat="1" customHeight="1" spans="1:3">
      <c r="A655" s="27">
        <v>2080805</v>
      </c>
      <c r="B655" s="36" t="s">
        <v>650</v>
      </c>
      <c r="C655" s="38">
        <v>0</v>
      </c>
    </row>
    <row r="656" s="49" customFormat="1" customHeight="1" spans="1:3">
      <c r="A656" s="27">
        <v>2080806</v>
      </c>
      <c r="B656" s="36" t="s">
        <v>651</v>
      </c>
      <c r="C656" s="38">
        <v>0</v>
      </c>
    </row>
    <row r="657" s="49" customFormat="1" customHeight="1" spans="1:3">
      <c r="A657" s="27">
        <v>2080899</v>
      </c>
      <c r="B657" s="36" t="s">
        <v>652</v>
      </c>
      <c r="C657" s="38">
        <v>0</v>
      </c>
    </row>
    <row r="658" s="49" customFormat="1" customHeight="1" spans="1:3">
      <c r="A658" s="27">
        <v>20809</v>
      </c>
      <c r="B658" s="79" t="s">
        <v>653</v>
      </c>
      <c r="C658" s="11">
        <f>SUM(C659:C663)</f>
        <v>0</v>
      </c>
    </row>
    <row r="659" s="49" customFormat="1" customHeight="1" spans="1:3">
      <c r="A659" s="27">
        <v>2080901</v>
      </c>
      <c r="B659" s="36" t="s">
        <v>654</v>
      </c>
      <c r="C659" s="38">
        <v>0</v>
      </c>
    </row>
    <row r="660" s="49" customFormat="1" customHeight="1" spans="1:3">
      <c r="A660" s="27">
        <v>2080902</v>
      </c>
      <c r="B660" s="36" t="s">
        <v>655</v>
      </c>
      <c r="C660" s="38">
        <v>0</v>
      </c>
    </row>
    <row r="661" s="49" customFormat="1" customHeight="1" spans="1:3">
      <c r="A661" s="27">
        <v>2080903</v>
      </c>
      <c r="B661" s="36" t="s">
        <v>656</v>
      </c>
      <c r="C661" s="38">
        <v>0</v>
      </c>
    </row>
    <row r="662" s="49" customFormat="1" customHeight="1" spans="1:3">
      <c r="A662" s="27">
        <v>2080904</v>
      </c>
      <c r="B662" s="36" t="s">
        <v>657</v>
      </c>
      <c r="C662" s="38">
        <v>0</v>
      </c>
    </row>
    <row r="663" s="49" customFormat="1" customHeight="1" spans="1:3">
      <c r="A663" s="27">
        <v>2080999</v>
      </c>
      <c r="B663" s="36" t="s">
        <v>658</v>
      </c>
      <c r="C663" s="38">
        <v>0</v>
      </c>
    </row>
    <row r="664" s="49" customFormat="1" customHeight="1" spans="1:3">
      <c r="A664" s="27">
        <v>20810</v>
      </c>
      <c r="B664" s="79" t="s">
        <v>659</v>
      </c>
      <c r="C664" s="11">
        <f>SUM(C665:C670)</f>
        <v>10</v>
      </c>
    </row>
    <row r="665" s="49" customFormat="1" customHeight="1" spans="1:3">
      <c r="A665" s="27">
        <v>2081001</v>
      </c>
      <c r="B665" s="36" t="s">
        <v>660</v>
      </c>
      <c r="C665" s="38">
        <v>0</v>
      </c>
    </row>
    <row r="666" s="49" customFormat="1" customHeight="1" spans="1:3">
      <c r="A666" s="27">
        <v>2081002</v>
      </c>
      <c r="B666" s="36" t="s">
        <v>661</v>
      </c>
      <c r="C666" s="38">
        <v>0</v>
      </c>
    </row>
    <row r="667" s="49" customFormat="1" customHeight="1" spans="1:3">
      <c r="A667" s="27">
        <v>2081003</v>
      </c>
      <c r="B667" s="36" t="s">
        <v>662</v>
      </c>
      <c r="C667" s="38">
        <v>0</v>
      </c>
    </row>
    <row r="668" s="49" customFormat="1" customHeight="1" spans="1:3">
      <c r="A668" s="27">
        <v>2081004</v>
      </c>
      <c r="B668" s="36" t="s">
        <v>663</v>
      </c>
      <c r="C668" s="38">
        <v>0</v>
      </c>
    </row>
    <row r="669" s="49" customFormat="1" customHeight="1" spans="1:3">
      <c r="A669" s="27">
        <v>2081005</v>
      </c>
      <c r="B669" s="36" t="s">
        <v>664</v>
      </c>
      <c r="C669" s="38">
        <v>0</v>
      </c>
    </row>
    <row r="670" s="49" customFormat="1" customHeight="1" spans="1:3">
      <c r="A670" s="27">
        <v>2081099</v>
      </c>
      <c r="B670" s="36" t="s">
        <v>665</v>
      </c>
      <c r="C670" s="38">
        <v>10</v>
      </c>
    </row>
    <row r="671" s="49" customFormat="1" customHeight="1" spans="1:3">
      <c r="A671" s="27">
        <v>20811</v>
      </c>
      <c r="B671" s="79" t="s">
        <v>666</v>
      </c>
      <c r="C671" s="11">
        <f>SUM(C672:C678)</f>
        <v>56</v>
      </c>
    </row>
    <row r="672" s="49" customFormat="1" customHeight="1" spans="1:3">
      <c r="A672" s="27">
        <v>2081101</v>
      </c>
      <c r="B672" s="36" t="s">
        <v>184</v>
      </c>
      <c r="C672" s="38">
        <v>0</v>
      </c>
    </row>
    <row r="673" s="49" customFormat="1" customHeight="1" spans="1:3">
      <c r="A673" s="27">
        <v>2081102</v>
      </c>
      <c r="B673" s="36" t="s">
        <v>185</v>
      </c>
      <c r="C673" s="38">
        <v>0</v>
      </c>
    </row>
    <row r="674" s="49" customFormat="1" customHeight="1" spans="1:3">
      <c r="A674" s="27">
        <v>2081103</v>
      </c>
      <c r="B674" s="36" t="s">
        <v>186</v>
      </c>
      <c r="C674" s="38">
        <v>0</v>
      </c>
    </row>
    <row r="675" s="49" customFormat="1" customHeight="1" spans="1:3">
      <c r="A675" s="27">
        <v>2081104</v>
      </c>
      <c r="B675" s="36" t="s">
        <v>667</v>
      </c>
      <c r="C675" s="38">
        <v>0</v>
      </c>
    </row>
    <row r="676" s="49" customFormat="1" customHeight="1" spans="1:3">
      <c r="A676" s="27">
        <v>2081105</v>
      </c>
      <c r="B676" s="36" t="s">
        <v>668</v>
      </c>
      <c r="C676" s="38">
        <v>55</v>
      </c>
    </row>
    <row r="677" s="49" customFormat="1" customHeight="1" spans="1:3">
      <c r="A677" s="27">
        <v>2081106</v>
      </c>
      <c r="B677" s="36" t="s">
        <v>669</v>
      </c>
      <c r="C677" s="38">
        <v>0</v>
      </c>
    </row>
    <row r="678" s="49" customFormat="1" customHeight="1" spans="1:3">
      <c r="A678" s="27">
        <v>2081199</v>
      </c>
      <c r="B678" s="36" t="s">
        <v>670</v>
      </c>
      <c r="C678" s="38">
        <v>1</v>
      </c>
    </row>
    <row r="679" s="49" customFormat="1" customHeight="1" spans="1:3">
      <c r="A679" s="27">
        <v>20815</v>
      </c>
      <c r="B679" s="79" t="s">
        <v>671</v>
      </c>
      <c r="C679" s="31">
        <f>SUM(C680:C683)</f>
        <v>30</v>
      </c>
    </row>
    <row r="680" s="49" customFormat="1" customHeight="1" spans="1:3">
      <c r="A680" s="27">
        <v>2081501</v>
      </c>
      <c r="B680" s="36" t="s">
        <v>672</v>
      </c>
      <c r="C680" s="38">
        <v>0</v>
      </c>
    </row>
    <row r="681" s="49" customFormat="1" customHeight="1" spans="1:3">
      <c r="A681" s="27">
        <v>2081502</v>
      </c>
      <c r="B681" s="36" t="s">
        <v>673</v>
      </c>
      <c r="C681" s="38">
        <v>0</v>
      </c>
    </row>
    <row r="682" s="49" customFormat="1" customHeight="1" spans="1:3">
      <c r="A682" s="27">
        <v>2081503</v>
      </c>
      <c r="B682" s="36" t="s">
        <v>674</v>
      </c>
      <c r="C682" s="38">
        <v>30</v>
      </c>
    </row>
    <row r="683" s="49" customFormat="1" customHeight="1" spans="1:3">
      <c r="A683" s="27">
        <v>2081599</v>
      </c>
      <c r="B683" s="36" t="s">
        <v>675</v>
      </c>
      <c r="C683" s="38">
        <v>0</v>
      </c>
    </row>
    <row r="684" s="49" customFormat="1" customHeight="1" spans="1:3">
      <c r="A684" s="27">
        <v>20816</v>
      </c>
      <c r="B684" s="79" t="s">
        <v>676</v>
      </c>
      <c r="C684" s="80">
        <f>SUM(C685:C688)</f>
        <v>0</v>
      </c>
    </row>
    <row r="685" s="49" customFormat="1" customHeight="1" spans="1:3">
      <c r="A685" s="27">
        <v>2081601</v>
      </c>
      <c r="B685" s="36" t="s">
        <v>184</v>
      </c>
      <c r="C685" s="38">
        <v>0</v>
      </c>
    </row>
    <row r="686" s="49" customFormat="1" customHeight="1" spans="1:3">
      <c r="A686" s="27">
        <v>2081602</v>
      </c>
      <c r="B686" s="36" t="s">
        <v>185</v>
      </c>
      <c r="C686" s="38">
        <v>0</v>
      </c>
    </row>
    <row r="687" s="49" customFormat="1" customHeight="1" spans="1:3">
      <c r="A687" s="27">
        <v>2081603</v>
      </c>
      <c r="B687" s="57" t="s">
        <v>186</v>
      </c>
      <c r="C687" s="74">
        <v>0</v>
      </c>
    </row>
    <row r="688" s="49" customFormat="1" customHeight="1" spans="1:3">
      <c r="A688" s="36">
        <v>2081699</v>
      </c>
      <c r="B688" s="27" t="s">
        <v>677</v>
      </c>
      <c r="C688" s="74">
        <v>0</v>
      </c>
    </row>
    <row r="689" s="49" customFormat="1" customHeight="1" spans="1:3">
      <c r="A689" s="27">
        <v>20819</v>
      </c>
      <c r="B689" s="120" t="s">
        <v>678</v>
      </c>
      <c r="C689" s="11">
        <f>SUM(C690:C691)</f>
        <v>0</v>
      </c>
    </row>
    <row r="690" s="49" customFormat="1" customHeight="1" spans="1:3">
      <c r="A690" s="27">
        <v>2081901</v>
      </c>
      <c r="B690" s="36" t="s">
        <v>679</v>
      </c>
      <c r="C690" s="64">
        <v>0</v>
      </c>
    </row>
    <row r="691" s="49" customFormat="1" customHeight="1" spans="1:3">
      <c r="A691" s="27">
        <v>2081902</v>
      </c>
      <c r="B691" s="36" t="s">
        <v>680</v>
      </c>
      <c r="C691" s="38">
        <v>0</v>
      </c>
    </row>
    <row r="692" s="49" customFormat="1" customHeight="1" spans="1:3">
      <c r="A692" s="27">
        <v>20820</v>
      </c>
      <c r="B692" s="79" t="s">
        <v>681</v>
      </c>
      <c r="C692" s="11">
        <f>SUM(C693:C694)</f>
        <v>0</v>
      </c>
    </row>
    <row r="693" s="49" customFormat="1" customHeight="1" spans="1:3">
      <c r="A693" s="27">
        <v>2082001</v>
      </c>
      <c r="B693" s="36" t="s">
        <v>682</v>
      </c>
      <c r="C693" s="38">
        <v>0</v>
      </c>
    </row>
    <row r="694" s="49" customFormat="1" customHeight="1" spans="1:3">
      <c r="A694" s="27">
        <v>2082002</v>
      </c>
      <c r="B694" s="36" t="s">
        <v>683</v>
      </c>
      <c r="C694" s="38">
        <v>0</v>
      </c>
    </row>
    <row r="695" s="49" customFormat="1" customHeight="1" spans="1:3">
      <c r="A695" s="27">
        <v>20821</v>
      </c>
      <c r="B695" s="79" t="s">
        <v>684</v>
      </c>
      <c r="C695" s="11">
        <f>SUM(C696:C697)</f>
        <v>0</v>
      </c>
    </row>
    <row r="696" s="49" customFormat="1" customHeight="1" spans="1:3">
      <c r="A696" s="27">
        <v>2082101</v>
      </c>
      <c r="B696" s="36" t="s">
        <v>685</v>
      </c>
      <c r="C696" s="38">
        <v>0</v>
      </c>
    </row>
    <row r="697" s="49" customFormat="1" customHeight="1" spans="1:3">
      <c r="A697" s="27">
        <v>2082102</v>
      </c>
      <c r="B697" s="36" t="s">
        <v>686</v>
      </c>
      <c r="C697" s="38">
        <v>0</v>
      </c>
    </row>
    <row r="698" s="49" customFormat="1" customHeight="1" spans="1:3">
      <c r="A698" s="27">
        <v>20824</v>
      </c>
      <c r="B698" s="121" t="s">
        <v>687</v>
      </c>
      <c r="C698" s="11">
        <f>SUM(C699:C700)</f>
        <v>0</v>
      </c>
    </row>
    <row r="699" s="49" customFormat="1" customHeight="1" spans="1:3">
      <c r="A699" s="27">
        <v>2082401</v>
      </c>
      <c r="B699" s="48" t="s">
        <v>688</v>
      </c>
      <c r="C699" s="38">
        <v>0</v>
      </c>
    </row>
    <row r="700" s="49" customFormat="1" customHeight="1" spans="1:3">
      <c r="A700" s="27">
        <v>2082402</v>
      </c>
      <c r="B700" s="48" t="s">
        <v>689</v>
      </c>
      <c r="C700" s="38">
        <v>0</v>
      </c>
    </row>
    <row r="701" s="49" customFormat="1" customHeight="1" spans="1:3">
      <c r="A701" s="122">
        <v>20825</v>
      </c>
      <c r="B701" s="123" t="s">
        <v>690</v>
      </c>
      <c r="C701" s="11">
        <f>SUM(C702:C703)</f>
        <v>0</v>
      </c>
    </row>
    <row r="702" s="49" customFormat="1" customHeight="1" spans="1:3">
      <c r="A702" s="122">
        <v>2082501</v>
      </c>
      <c r="B702" s="124" t="s">
        <v>691</v>
      </c>
      <c r="C702" s="38">
        <v>0</v>
      </c>
    </row>
    <row r="703" s="49" customFormat="1" customHeight="1" spans="1:3">
      <c r="A703" s="122">
        <v>2082502</v>
      </c>
      <c r="B703" s="124" t="s">
        <v>692</v>
      </c>
      <c r="C703" s="38">
        <v>0</v>
      </c>
    </row>
    <row r="704" s="49" customFormat="1" customHeight="1" spans="1:3">
      <c r="A704" s="122">
        <v>20899</v>
      </c>
      <c r="B704" s="120" t="s">
        <v>693</v>
      </c>
      <c r="C704" s="11">
        <f>C705</f>
        <v>38</v>
      </c>
    </row>
    <row r="705" s="49" customFormat="1" customHeight="1" spans="1:3">
      <c r="A705" s="122">
        <v>2089901</v>
      </c>
      <c r="B705" s="125" t="s">
        <v>694</v>
      </c>
      <c r="C705" s="38">
        <v>38</v>
      </c>
    </row>
    <row r="706" s="49" customFormat="1" customHeight="1" spans="1:3">
      <c r="A706" s="27">
        <v>210</v>
      </c>
      <c r="B706" s="79" t="s">
        <v>695</v>
      </c>
      <c r="C706" s="11">
        <f>SUM(C707,C712,C725,C729,C741,C751,C754,C758,C768)</f>
        <v>4791</v>
      </c>
    </row>
    <row r="707" s="49" customFormat="1" customHeight="1" spans="1:3">
      <c r="A707" s="27">
        <v>21001</v>
      </c>
      <c r="B707" s="79" t="s">
        <v>696</v>
      </c>
      <c r="C707" s="11">
        <f>SUM(C708:C711)</f>
        <v>67</v>
      </c>
    </row>
    <row r="708" s="49" customFormat="1" customHeight="1" spans="1:3">
      <c r="A708" s="27">
        <v>2100101</v>
      </c>
      <c r="B708" s="36" t="s">
        <v>184</v>
      </c>
      <c r="C708" s="38">
        <v>67</v>
      </c>
    </row>
    <row r="709" s="49" customFormat="1" customHeight="1" spans="1:3">
      <c r="A709" s="27">
        <v>2100102</v>
      </c>
      <c r="B709" s="36" t="s">
        <v>185</v>
      </c>
      <c r="C709" s="38">
        <v>0</v>
      </c>
    </row>
    <row r="710" s="49" customFormat="1" customHeight="1" spans="1:3">
      <c r="A710" s="27">
        <v>2100103</v>
      </c>
      <c r="B710" s="36" t="s">
        <v>186</v>
      </c>
      <c r="C710" s="38">
        <v>0</v>
      </c>
    </row>
    <row r="711" s="49" customFormat="1" customHeight="1" spans="1:3">
      <c r="A711" s="27">
        <v>2100199</v>
      </c>
      <c r="B711" s="36" t="s">
        <v>697</v>
      </c>
      <c r="C711" s="38">
        <v>0</v>
      </c>
    </row>
    <row r="712" s="49" customFormat="1" customHeight="1" spans="1:3">
      <c r="A712" s="27">
        <v>21002</v>
      </c>
      <c r="B712" s="79" t="s">
        <v>698</v>
      </c>
      <c r="C712" s="11">
        <f>SUM(C713:C724)</f>
        <v>538</v>
      </c>
    </row>
    <row r="713" s="49" customFormat="1" customHeight="1" spans="1:3">
      <c r="A713" s="27">
        <v>2100201</v>
      </c>
      <c r="B713" s="36" t="s">
        <v>699</v>
      </c>
      <c r="C713" s="38">
        <v>538</v>
      </c>
    </row>
    <row r="714" s="49" customFormat="1" customHeight="1" spans="1:3">
      <c r="A714" s="27">
        <v>2100202</v>
      </c>
      <c r="B714" s="36" t="s">
        <v>700</v>
      </c>
      <c r="C714" s="38">
        <v>0</v>
      </c>
    </row>
    <row r="715" s="49" customFormat="1" customHeight="1" spans="1:3">
      <c r="A715" s="27">
        <v>2100203</v>
      </c>
      <c r="B715" s="36" t="s">
        <v>701</v>
      </c>
      <c r="C715" s="38">
        <v>0</v>
      </c>
    </row>
    <row r="716" s="49" customFormat="1" customHeight="1" spans="1:3">
      <c r="A716" s="27">
        <v>2100204</v>
      </c>
      <c r="B716" s="36" t="s">
        <v>702</v>
      </c>
      <c r="C716" s="38">
        <v>0</v>
      </c>
    </row>
    <row r="717" s="49" customFormat="1" customHeight="1" spans="1:3">
      <c r="A717" s="27">
        <v>2100205</v>
      </c>
      <c r="B717" s="36" t="s">
        <v>703</v>
      </c>
      <c r="C717" s="38">
        <v>0</v>
      </c>
    </row>
    <row r="718" s="49" customFormat="1" customHeight="1" spans="1:3">
      <c r="A718" s="27">
        <v>2100206</v>
      </c>
      <c r="B718" s="36" t="s">
        <v>704</v>
      </c>
      <c r="C718" s="38">
        <v>0</v>
      </c>
    </row>
    <row r="719" s="49" customFormat="1" customHeight="1" spans="1:3">
      <c r="A719" s="27">
        <v>2100207</v>
      </c>
      <c r="B719" s="36" t="s">
        <v>705</v>
      </c>
      <c r="C719" s="38">
        <v>0</v>
      </c>
    </row>
    <row r="720" s="49" customFormat="1" customHeight="1" spans="1:3">
      <c r="A720" s="27">
        <v>2100208</v>
      </c>
      <c r="B720" s="36" t="s">
        <v>706</v>
      </c>
      <c r="C720" s="38">
        <v>0</v>
      </c>
    </row>
    <row r="721" s="49" customFormat="1" customHeight="1" spans="1:3">
      <c r="A721" s="27">
        <v>2100209</v>
      </c>
      <c r="B721" s="36" t="s">
        <v>707</v>
      </c>
      <c r="C721" s="38">
        <v>0</v>
      </c>
    </row>
    <row r="722" s="49" customFormat="1" customHeight="1" spans="1:3">
      <c r="A722" s="27">
        <v>2100210</v>
      </c>
      <c r="B722" s="36" t="s">
        <v>708</v>
      </c>
      <c r="C722" s="38">
        <v>0</v>
      </c>
    </row>
    <row r="723" s="49" customFormat="1" customHeight="1" spans="1:3">
      <c r="A723" s="27">
        <v>2100211</v>
      </c>
      <c r="B723" s="36" t="s">
        <v>709</v>
      </c>
      <c r="C723" s="38">
        <v>0</v>
      </c>
    </row>
    <row r="724" s="49" customFormat="1" customHeight="1" spans="1:3">
      <c r="A724" s="27">
        <v>2100299</v>
      </c>
      <c r="B724" s="36" t="s">
        <v>710</v>
      </c>
      <c r="C724" s="38">
        <v>0</v>
      </c>
    </row>
    <row r="725" s="49" customFormat="1" customHeight="1" spans="1:3">
      <c r="A725" s="27">
        <v>21003</v>
      </c>
      <c r="B725" s="79" t="s">
        <v>711</v>
      </c>
      <c r="C725" s="11">
        <f>SUM(C726:C728)</f>
        <v>0</v>
      </c>
    </row>
    <row r="726" s="49" customFormat="1" customHeight="1" spans="1:3">
      <c r="A726" s="27">
        <v>2100301</v>
      </c>
      <c r="B726" s="36" t="s">
        <v>712</v>
      </c>
      <c r="C726" s="38">
        <v>0</v>
      </c>
    </row>
    <row r="727" s="49" customFormat="1" customHeight="1" spans="1:3">
      <c r="A727" s="27">
        <v>2100302</v>
      </c>
      <c r="B727" s="36" t="s">
        <v>713</v>
      </c>
      <c r="C727" s="38">
        <v>0</v>
      </c>
    </row>
    <row r="728" s="49" customFormat="1" customHeight="1" spans="1:3">
      <c r="A728" s="27">
        <v>2100399</v>
      </c>
      <c r="B728" s="36" t="s">
        <v>714</v>
      </c>
      <c r="C728" s="38">
        <v>0</v>
      </c>
    </row>
    <row r="729" s="49" customFormat="1" customHeight="1" spans="1:3">
      <c r="A729" s="27">
        <v>21004</v>
      </c>
      <c r="B729" s="79" t="s">
        <v>715</v>
      </c>
      <c r="C729" s="11">
        <f>SUM(C730:C740)</f>
        <v>11</v>
      </c>
    </row>
    <row r="730" s="49" customFormat="1" customHeight="1" spans="1:3">
      <c r="A730" s="27">
        <v>2100401</v>
      </c>
      <c r="B730" s="36" t="s">
        <v>716</v>
      </c>
      <c r="C730" s="38">
        <v>0</v>
      </c>
    </row>
    <row r="731" s="49" customFormat="1" customHeight="1" spans="1:3">
      <c r="A731" s="27">
        <v>2100402</v>
      </c>
      <c r="B731" s="36" t="s">
        <v>717</v>
      </c>
      <c r="C731" s="38">
        <v>0</v>
      </c>
    </row>
    <row r="732" s="49" customFormat="1" customHeight="1" spans="1:3">
      <c r="A732" s="27">
        <v>2100403</v>
      </c>
      <c r="B732" s="36" t="s">
        <v>718</v>
      </c>
      <c r="C732" s="38">
        <v>0</v>
      </c>
    </row>
    <row r="733" s="49" customFormat="1" customHeight="1" spans="1:3">
      <c r="A733" s="27">
        <v>2100404</v>
      </c>
      <c r="B733" s="36" t="s">
        <v>719</v>
      </c>
      <c r="C733" s="38">
        <v>0</v>
      </c>
    </row>
    <row r="734" s="49" customFormat="1" customHeight="1" spans="1:3">
      <c r="A734" s="27">
        <v>2100405</v>
      </c>
      <c r="B734" s="36" t="s">
        <v>720</v>
      </c>
      <c r="C734" s="38">
        <v>0</v>
      </c>
    </row>
    <row r="735" s="49" customFormat="1" customHeight="1" spans="1:3">
      <c r="A735" s="27">
        <v>2100406</v>
      </c>
      <c r="B735" s="36" t="s">
        <v>721</v>
      </c>
      <c r="C735" s="38">
        <v>0</v>
      </c>
    </row>
    <row r="736" s="49" customFormat="1" customHeight="1" spans="1:3">
      <c r="A736" s="27">
        <v>2100407</v>
      </c>
      <c r="B736" s="36" t="s">
        <v>722</v>
      </c>
      <c r="C736" s="38">
        <v>0</v>
      </c>
    </row>
    <row r="737" s="49" customFormat="1" customHeight="1" spans="1:3">
      <c r="A737" s="27">
        <v>2100408</v>
      </c>
      <c r="B737" s="36" t="s">
        <v>723</v>
      </c>
      <c r="C737" s="38">
        <v>0</v>
      </c>
    </row>
    <row r="738" s="49" customFormat="1" customHeight="1" spans="1:3">
      <c r="A738" s="27">
        <v>2100409</v>
      </c>
      <c r="B738" s="36" t="s">
        <v>724</v>
      </c>
      <c r="C738" s="38">
        <v>1</v>
      </c>
    </row>
    <row r="739" s="49" customFormat="1" customHeight="1" spans="1:3">
      <c r="A739" s="27">
        <v>2100410</v>
      </c>
      <c r="B739" s="36" t="s">
        <v>725</v>
      </c>
      <c r="C739" s="38">
        <v>0</v>
      </c>
    </row>
    <row r="740" s="49" customFormat="1" customHeight="1" spans="1:3">
      <c r="A740" s="27">
        <v>2100499</v>
      </c>
      <c r="B740" s="36" t="s">
        <v>726</v>
      </c>
      <c r="C740" s="38">
        <v>10</v>
      </c>
    </row>
    <row r="741" s="49" customFormat="1" customHeight="1" spans="1:3">
      <c r="A741" s="27">
        <v>21005</v>
      </c>
      <c r="B741" s="79" t="s">
        <v>727</v>
      </c>
      <c r="C741" s="11">
        <f>SUM(C742:C750)</f>
        <v>2564</v>
      </c>
    </row>
    <row r="742" s="49" customFormat="1" customHeight="1" spans="1:3">
      <c r="A742" s="27">
        <v>2100501</v>
      </c>
      <c r="B742" s="36" t="s">
        <v>728</v>
      </c>
      <c r="C742" s="38">
        <v>0</v>
      </c>
    </row>
    <row r="743" s="49" customFormat="1" customHeight="1" spans="1:3">
      <c r="A743" s="27">
        <v>2100502</v>
      </c>
      <c r="B743" s="36" t="s">
        <v>729</v>
      </c>
      <c r="C743" s="38">
        <v>0</v>
      </c>
    </row>
    <row r="744" s="49" customFormat="1" customHeight="1" spans="1:3">
      <c r="A744" s="27">
        <v>2100503</v>
      </c>
      <c r="B744" s="36" t="s">
        <v>730</v>
      </c>
      <c r="C744" s="38">
        <v>0</v>
      </c>
    </row>
    <row r="745" s="49" customFormat="1" customHeight="1" spans="1:3">
      <c r="A745" s="27">
        <v>2100504</v>
      </c>
      <c r="B745" s="36" t="s">
        <v>731</v>
      </c>
      <c r="C745" s="38">
        <v>0</v>
      </c>
    </row>
    <row r="746" s="49" customFormat="1" customHeight="1" spans="1:3">
      <c r="A746" s="27">
        <v>2100506</v>
      </c>
      <c r="B746" s="36" t="s">
        <v>732</v>
      </c>
      <c r="C746" s="38">
        <v>0</v>
      </c>
    </row>
    <row r="747" s="49" customFormat="1" customHeight="1" spans="1:3">
      <c r="A747" s="27">
        <v>2100508</v>
      </c>
      <c r="B747" s="36" t="s">
        <v>733</v>
      </c>
      <c r="C747" s="38">
        <v>2455</v>
      </c>
    </row>
    <row r="748" s="49" customFormat="1" customHeight="1" spans="1:3">
      <c r="A748" s="27">
        <v>2100509</v>
      </c>
      <c r="B748" s="36" t="s">
        <v>734</v>
      </c>
      <c r="C748" s="38">
        <v>0</v>
      </c>
    </row>
    <row r="749" s="49" customFormat="1" customHeight="1" spans="1:3">
      <c r="A749" s="27">
        <v>2100510</v>
      </c>
      <c r="B749" s="36" t="s">
        <v>735</v>
      </c>
      <c r="C749" s="38">
        <v>0</v>
      </c>
    </row>
    <row r="750" s="49" customFormat="1" customHeight="1" spans="1:3">
      <c r="A750" s="27">
        <v>2100599</v>
      </c>
      <c r="B750" s="36" t="s">
        <v>736</v>
      </c>
      <c r="C750" s="38">
        <v>109</v>
      </c>
    </row>
    <row r="751" s="49" customFormat="1" customHeight="1" spans="1:3">
      <c r="A751" s="27">
        <v>21006</v>
      </c>
      <c r="B751" s="79" t="s">
        <v>737</v>
      </c>
      <c r="C751" s="11">
        <f>SUM(C752:C753)</f>
        <v>30</v>
      </c>
    </row>
    <row r="752" s="49" customFormat="1" customHeight="1" spans="1:3">
      <c r="A752" s="27">
        <v>2100601</v>
      </c>
      <c r="B752" s="36" t="s">
        <v>738</v>
      </c>
      <c r="C752" s="38">
        <v>30</v>
      </c>
    </row>
    <row r="753" s="49" customFormat="1" customHeight="1" spans="1:3">
      <c r="A753" s="27">
        <v>2100699</v>
      </c>
      <c r="B753" s="36" t="s">
        <v>739</v>
      </c>
      <c r="C753" s="38">
        <v>0</v>
      </c>
    </row>
    <row r="754" s="49" customFormat="1" customHeight="1" spans="1:3">
      <c r="A754" s="27">
        <v>21007</v>
      </c>
      <c r="B754" s="79" t="s">
        <v>740</v>
      </c>
      <c r="C754" s="11">
        <f>SUM(C755:C757)</f>
        <v>222</v>
      </c>
    </row>
    <row r="755" s="49" customFormat="1" customHeight="1" spans="1:3">
      <c r="A755" s="27">
        <v>2100716</v>
      </c>
      <c r="B755" s="36" t="s">
        <v>741</v>
      </c>
      <c r="C755" s="38">
        <v>0</v>
      </c>
    </row>
    <row r="756" s="49" customFormat="1" customHeight="1" spans="1:3">
      <c r="A756" s="27">
        <v>2100717</v>
      </c>
      <c r="B756" s="36" t="s">
        <v>742</v>
      </c>
      <c r="C756" s="38">
        <v>10</v>
      </c>
    </row>
    <row r="757" s="49" customFormat="1" customHeight="1" spans="1:3">
      <c r="A757" s="27">
        <v>2100799</v>
      </c>
      <c r="B757" s="36" t="s">
        <v>743</v>
      </c>
      <c r="C757" s="38">
        <v>212</v>
      </c>
    </row>
    <row r="758" s="49" customFormat="1" customHeight="1" spans="1:3">
      <c r="A758" s="27">
        <v>21010</v>
      </c>
      <c r="B758" s="79" t="s">
        <v>744</v>
      </c>
      <c r="C758" s="11">
        <f>SUM(C759:C767)</f>
        <v>1359</v>
      </c>
    </row>
    <row r="759" s="49" customFormat="1" customHeight="1" spans="1:3">
      <c r="A759" s="27">
        <v>2101001</v>
      </c>
      <c r="B759" s="36" t="s">
        <v>184</v>
      </c>
      <c r="C759" s="38">
        <v>475</v>
      </c>
    </row>
    <row r="760" s="49" customFormat="1" customHeight="1" spans="1:3">
      <c r="A760" s="27">
        <v>2101002</v>
      </c>
      <c r="B760" s="36" t="s">
        <v>185</v>
      </c>
      <c r="C760" s="38">
        <v>0</v>
      </c>
    </row>
    <row r="761" s="49" customFormat="1" customHeight="1" spans="1:3">
      <c r="A761" s="27">
        <v>2101003</v>
      </c>
      <c r="B761" s="36" t="s">
        <v>186</v>
      </c>
      <c r="C761" s="38">
        <v>0</v>
      </c>
    </row>
    <row r="762" s="49" customFormat="1" customHeight="1" spans="1:3">
      <c r="A762" s="27">
        <v>2101012</v>
      </c>
      <c r="B762" s="36" t="s">
        <v>745</v>
      </c>
      <c r="C762" s="38">
        <v>29</v>
      </c>
    </row>
    <row r="763" s="49" customFormat="1" customHeight="1" spans="1:3">
      <c r="A763" s="27">
        <v>2101014</v>
      </c>
      <c r="B763" s="36" t="s">
        <v>746</v>
      </c>
      <c r="C763" s="38">
        <v>0</v>
      </c>
    </row>
    <row r="764" s="49" customFormat="1" customHeight="1" spans="1:3">
      <c r="A764" s="27">
        <v>2101015</v>
      </c>
      <c r="B764" s="36" t="s">
        <v>747</v>
      </c>
      <c r="C764" s="38">
        <v>0</v>
      </c>
    </row>
    <row r="765" s="49" customFormat="1" customHeight="1" spans="1:3">
      <c r="A765" s="27">
        <v>2101016</v>
      </c>
      <c r="B765" s="36" t="s">
        <v>748</v>
      </c>
      <c r="C765" s="38">
        <v>550</v>
      </c>
    </row>
    <row r="766" s="49" customFormat="1" customHeight="1" spans="1:3">
      <c r="A766" s="27">
        <v>2101050</v>
      </c>
      <c r="B766" s="36" t="s">
        <v>193</v>
      </c>
      <c r="C766" s="38">
        <v>0</v>
      </c>
    </row>
    <row r="767" s="49" customFormat="1" customHeight="1" spans="1:3">
      <c r="A767" s="27">
        <v>2101099</v>
      </c>
      <c r="B767" s="36" t="s">
        <v>749</v>
      </c>
      <c r="C767" s="38">
        <v>305</v>
      </c>
    </row>
    <row r="768" s="49" customFormat="1" customHeight="1" spans="1:3">
      <c r="A768" s="27">
        <v>21099</v>
      </c>
      <c r="B768" s="79" t="s">
        <v>750</v>
      </c>
      <c r="C768" s="11">
        <f>C769</f>
        <v>0</v>
      </c>
    </row>
    <row r="769" s="49" customFormat="1" customHeight="1" spans="1:3">
      <c r="A769" s="27">
        <v>2109901</v>
      </c>
      <c r="B769" s="36" t="s">
        <v>751</v>
      </c>
      <c r="C769" s="38">
        <v>0</v>
      </c>
    </row>
    <row r="770" s="49" customFormat="1" customHeight="1" spans="1:3">
      <c r="A770" s="27">
        <v>211</v>
      </c>
      <c r="B770" s="79" t="s">
        <v>752</v>
      </c>
      <c r="C770" s="11">
        <f>SUM(C771,C780,C784,C793,C799,C805,C811,C814,C817,C819,C821,C827,C829,C831,C847,C853)</f>
        <v>3788</v>
      </c>
    </row>
    <row r="771" s="49" customFormat="1" customHeight="1" spans="1:3">
      <c r="A771" s="27">
        <v>21101</v>
      </c>
      <c r="B771" s="79" t="s">
        <v>753</v>
      </c>
      <c r="C771" s="11">
        <f>SUM(C772:C779)</f>
        <v>106</v>
      </c>
    </row>
    <row r="772" s="49" customFormat="1" customHeight="1" spans="1:3">
      <c r="A772" s="27">
        <v>2110101</v>
      </c>
      <c r="B772" s="36" t="s">
        <v>184</v>
      </c>
      <c r="C772" s="38">
        <v>73</v>
      </c>
    </row>
    <row r="773" s="49" customFormat="1" customHeight="1" spans="1:3">
      <c r="A773" s="27">
        <v>2110102</v>
      </c>
      <c r="B773" s="36" t="s">
        <v>185</v>
      </c>
      <c r="C773" s="38">
        <v>10</v>
      </c>
    </row>
    <row r="774" s="49" customFormat="1" customHeight="1" spans="1:3">
      <c r="A774" s="27">
        <v>2110103</v>
      </c>
      <c r="B774" s="36" t="s">
        <v>186</v>
      </c>
      <c r="C774" s="38">
        <v>0</v>
      </c>
    </row>
    <row r="775" s="49" customFormat="1" customHeight="1" spans="1:3">
      <c r="A775" s="27">
        <v>2110104</v>
      </c>
      <c r="B775" s="36" t="s">
        <v>754</v>
      </c>
      <c r="C775" s="38">
        <v>23</v>
      </c>
    </row>
    <row r="776" s="49" customFormat="1" customHeight="1" spans="1:3">
      <c r="A776" s="27">
        <v>2110105</v>
      </c>
      <c r="B776" s="36" t="s">
        <v>755</v>
      </c>
      <c r="C776" s="38">
        <v>0</v>
      </c>
    </row>
    <row r="777" s="49" customFormat="1" customHeight="1" spans="1:3">
      <c r="A777" s="27">
        <v>2110106</v>
      </c>
      <c r="B777" s="36" t="s">
        <v>756</v>
      </c>
      <c r="C777" s="38">
        <v>0</v>
      </c>
    </row>
    <row r="778" s="49" customFormat="1" customHeight="1" spans="1:3">
      <c r="A778" s="27">
        <v>2110107</v>
      </c>
      <c r="B778" s="36" t="s">
        <v>757</v>
      </c>
      <c r="C778" s="38">
        <v>0</v>
      </c>
    </row>
    <row r="779" s="49" customFormat="1" customHeight="1" spans="1:3">
      <c r="A779" s="27">
        <v>2110199</v>
      </c>
      <c r="B779" s="36" t="s">
        <v>758</v>
      </c>
      <c r="C779" s="38">
        <v>0</v>
      </c>
    </row>
    <row r="780" s="49" customFormat="1" customHeight="1" spans="1:3">
      <c r="A780" s="27">
        <v>21102</v>
      </c>
      <c r="B780" s="79" t="s">
        <v>759</v>
      </c>
      <c r="C780" s="11">
        <f>SUM(C781:C783)</f>
        <v>71</v>
      </c>
    </row>
    <row r="781" s="49" customFormat="1" customHeight="1" spans="1:3">
      <c r="A781" s="27">
        <v>2110203</v>
      </c>
      <c r="B781" s="36" t="s">
        <v>760</v>
      </c>
      <c r="C781" s="38">
        <v>71</v>
      </c>
    </row>
    <row r="782" s="49" customFormat="1" customHeight="1" spans="1:3">
      <c r="A782" s="27">
        <v>2110204</v>
      </c>
      <c r="B782" s="36" t="s">
        <v>761</v>
      </c>
      <c r="C782" s="38">
        <v>0</v>
      </c>
    </row>
    <row r="783" s="49" customFormat="1" customHeight="1" spans="1:3">
      <c r="A783" s="27">
        <v>2110299</v>
      </c>
      <c r="B783" s="36" t="s">
        <v>762</v>
      </c>
      <c r="C783" s="38">
        <v>0</v>
      </c>
    </row>
    <row r="784" s="49" customFormat="1" customHeight="1" spans="1:3">
      <c r="A784" s="27">
        <v>21103</v>
      </c>
      <c r="B784" s="79" t="s">
        <v>763</v>
      </c>
      <c r="C784" s="11">
        <f>SUM(C785:C792)</f>
        <v>1706</v>
      </c>
    </row>
    <row r="785" s="49" customFormat="1" customHeight="1" spans="1:3">
      <c r="A785" s="27">
        <v>2110301</v>
      </c>
      <c r="B785" s="36" t="s">
        <v>764</v>
      </c>
      <c r="C785" s="38">
        <v>520</v>
      </c>
    </row>
    <row r="786" s="49" customFormat="1" customHeight="1" spans="1:3">
      <c r="A786" s="27">
        <v>2110302</v>
      </c>
      <c r="B786" s="36" t="s">
        <v>765</v>
      </c>
      <c r="C786" s="38">
        <v>1000</v>
      </c>
    </row>
    <row r="787" s="49" customFormat="1" customHeight="1" spans="1:3">
      <c r="A787" s="27">
        <v>2110303</v>
      </c>
      <c r="B787" s="36" t="s">
        <v>766</v>
      </c>
      <c r="C787" s="38">
        <v>0</v>
      </c>
    </row>
    <row r="788" s="49" customFormat="1" customHeight="1" spans="1:3">
      <c r="A788" s="27">
        <v>2110304</v>
      </c>
      <c r="B788" s="36" t="s">
        <v>767</v>
      </c>
      <c r="C788" s="38">
        <v>0</v>
      </c>
    </row>
    <row r="789" s="49" customFormat="1" customHeight="1" spans="1:3">
      <c r="A789" s="27">
        <v>2110305</v>
      </c>
      <c r="B789" s="36" t="s">
        <v>768</v>
      </c>
      <c r="C789" s="38">
        <v>0</v>
      </c>
    </row>
    <row r="790" s="49" customFormat="1" customHeight="1" spans="1:3">
      <c r="A790" s="27">
        <v>2110306</v>
      </c>
      <c r="B790" s="36" t="s">
        <v>769</v>
      </c>
      <c r="C790" s="38">
        <v>0</v>
      </c>
    </row>
    <row r="791" s="49" customFormat="1" customHeight="1" spans="1:3">
      <c r="A791" s="27">
        <v>2110307</v>
      </c>
      <c r="B791" s="36" t="s">
        <v>770</v>
      </c>
      <c r="C791" s="38">
        <v>116</v>
      </c>
    </row>
    <row r="792" s="49" customFormat="1" customHeight="1" spans="1:3">
      <c r="A792" s="27">
        <v>2110399</v>
      </c>
      <c r="B792" s="36" t="s">
        <v>771</v>
      </c>
      <c r="C792" s="38">
        <v>70</v>
      </c>
    </row>
    <row r="793" s="49" customFormat="1" customHeight="1" spans="1:3">
      <c r="A793" s="27">
        <v>21104</v>
      </c>
      <c r="B793" s="79" t="s">
        <v>772</v>
      </c>
      <c r="C793" s="11">
        <f>SUM(C794:C798)</f>
        <v>0</v>
      </c>
    </row>
    <row r="794" s="49" customFormat="1" customHeight="1" spans="1:3">
      <c r="A794" s="27">
        <v>2110401</v>
      </c>
      <c r="B794" s="36" t="s">
        <v>773</v>
      </c>
      <c r="C794" s="38">
        <v>0</v>
      </c>
    </row>
    <row r="795" s="49" customFormat="1" customHeight="1" spans="1:3">
      <c r="A795" s="27">
        <v>2110402</v>
      </c>
      <c r="B795" s="36" t="s">
        <v>774</v>
      </c>
      <c r="C795" s="38">
        <v>0</v>
      </c>
    </row>
    <row r="796" s="49" customFormat="1" customHeight="1" spans="1:3">
      <c r="A796" s="27">
        <v>2110403</v>
      </c>
      <c r="B796" s="36" t="s">
        <v>775</v>
      </c>
      <c r="C796" s="38">
        <v>0</v>
      </c>
    </row>
    <row r="797" s="49" customFormat="1" customHeight="1" spans="1:3">
      <c r="A797" s="27">
        <v>2110404</v>
      </c>
      <c r="B797" s="36" t="s">
        <v>776</v>
      </c>
      <c r="C797" s="38">
        <v>0</v>
      </c>
    </row>
    <row r="798" s="49" customFormat="1" customHeight="1" spans="1:3">
      <c r="A798" s="27">
        <v>2110499</v>
      </c>
      <c r="B798" s="36" t="s">
        <v>777</v>
      </c>
      <c r="C798" s="38">
        <v>0</v>
      </c>
    </row>
    <row r="799" s="49" customFormat="1" customHeight="1" spans="1:3">
      <c r="A799" s="27">
        <v>21105</v>
      </c>
      <c r="B799" s="79" t="s">
        <v>778</v>
      </c>
      <c r="C799" s="11">
        <f>SUM(C800:C804)</f>
        <v>0</v>
      </c>
    </row>
    <row r="800" s="49" customFormat="1" customHeight="1" spans="1:3">
      <c r="A800" s="27">
        <v>2110501</v>
      </c>
      <c r="B800" s="36" t="s">
        <v>779</v>
      </c>
      <c r="C800" s="38">
        <v>0</v>
      </c>
    </row>
    <row r="801" s="49" customFormat="1" customHeight="1" spans="1:3">
      <c r="A801" s="27">
        <v>2110502</v>
      </c>
      <c r="B801" s="36" t="s">
        <v>780</v>
      </c>
      <c r="C801" s="38">
        <v>0</v>
      </c>
    </row>
    <row r="802" s="49" customFormat="1" customHeight="1" spans="1:3">
      <c r="A802" s="27">
        <v>2110503</v>
      </c>
      <c r="B802" s="36" t="s">
        <v>781</v>
      </c>
      <c r="C802" s="38">
        <v>0</v>
      </c>
    </row>
    <row r="803" s="49" customFormat="1" customHeight="1" spans="1:3">
      <c r="A803" s="27">
        <v>2110506</v>
      </c>
      <c r="B803" s="36" t="s">
        <v>782</v>
      </c>
      <c r="C803" s="38">
        <v>0</v>
      </c>
    </row>
    <row r="804" s="49" customFormat="1" customHeight="1" spans="1:3">
      <c r="A804" s="27">
        <v>2110599</v>
      </c>
      <c r="B804" s="36" t="s">
        <v>783</v>
      </c>
      <c r="C804" s="38">
        <v>0</v>
      </c>
    </row>
    <row r="805" s="49" customFormat="1" customHeight="1" spans="1:3">
      <c r="A805" s="27">
        <v>21106</v>
      </c>
      <c r="B805" s="79" t="s">
        <v>784</v>
      </c>
      <c r="C805" s="11">
        <f>SUM(C806:C810)</f>
        <v>0</v>
      </c>
    </row>
    <row r="806" s="49" customFormat="1" customHeight="1" spans="1:3">
      <c r="A806" s="27">
        <v>2110602</v>
      </c>
      <c r="B806" s="36" t="s">
        <v>785</v>
      </c>
      <c r="C806" s="38">
        <v>0</v>
      </c>
    </row>
    <row r="807" s="49" customFormat="1" customHeight="1" spans="1:3">
      <c r="A807" s="27">
        <v>2110603</v>
      </c>
      <c r="B807" s="36" t="s">
        <v>786</v>
      </c>
      <c r="C807" s="38">
        <v>0</v>
      </c>
    </row>
    <row r="808" s="49" customFormat="1" customHeight="1" spans="1:3">
      <c r="A808" s="27">
        <v>2110604</v>
      </c>
      <c r="B808" s="36" t="s">
        <v>787</v>
      </c>
      <c r="C808" s="38">
        <v>0</v>
      </c>
    </row>
    <row r="809" s="49" customFormat="1" customHeight="1" spans="1:3">
      <c r="A809" s="27">
        <v>2110605</v>
      </c>
      <c r="B809" s="36" t="s">
        <v>788</v>
      </c>
      <c r="C809" s="38">
        <v>0</v>
      </c>
    </row>
    <row r="810" s="49" customFormat="1" customHeight="1" spans="1:3">
      <c r="A810" s="27">
        <v>2110699</v>
      </c>
      <c r="B810" s="36" t="s">
        <v>789</v>
      </c>
      <c r="C810" s="38">
        <v>0</v>
      </c>
    </row>
    <row r="811" s="49" customFormat="1" customHeight="1" spans="1:3">
      <c r="A811" s="27">
        <v>21107</v>
      </c>
      <c r="B811" s="79" t="s">
        <v>790</v>
      </c>
      <c r="C811" s="11">
        <f>SUM(C812:C813)</f>
        <v>0</v>
      </c>
    </row>
    <row r="812" s="49" customFormat="1" customHeight="1" spans="1:3">
      <c r="A812" s="27">
        <v>2110704</v>
      </c>
      <c r="B812" s="36" t="s">
        <v>791</v>
      </c>
      <c r="C812" s="38">
        <v>0</v>
      </c>
    </row>
    <row r="813" s="49" customFormat="1" customHeight="1" spans="1:3">
      <c r="A813" s="27">
        <v>2110799</v>
      </c>
      <c r="B813" s="36" t="s">
        <v>792</v>
      </c>
      <c r="C813" s="38">
        <v>0</v>
      </c>
    </row>
    <row r="814" s="49" customFormat="1" customHeight="1" spans="1:3">
      <c r="A814" s="27">
        <v>21108</v>
      </c>
      <c r="B814" s="79" t="s">
        <v>793</v>
      </c>
      <c r="C814" s="11">
        <f>SUM(C815:C816)</f>
        <v>0</v>
      </c>
    </row>
    <row r="815" s="49" customFormat="1" customHeight="1" spans="1:3">
      <c r="A815" s="27">
        <v>2110804</v>
      </c>
      <c r="B815" s="36" t="s">
        <v>794</v>
      </c>
      <c r="C815" s="38">
        <v>0</v>
      </c>
    </row>
    <row r="816" s="49" customFormat="1" customHeight="1" spans="1:3">
      <c r="A816" s="27">
        <v>2110899</v>
      </c>
      <c r="B816" s="36" t="s">
        <v>795</v>
      </c>
      <c r="C816" s="38">
        <v>0</v>
      </c>
    </row>
    <row r="817" s="49" customFormat="1" customHeight="1" spans="1:3">
      <c r="A817" s="27">
        <v>21109</v>
      </c>
      <c r="B817" s="79" t="s">
        <v>796</v>
      </c>
      <c r="C817" s="11">
        <f>C818</f>
        <v>0</v>
      </c>
    </row>
    <row r="818" s="49" customFormat="1" customHeight="1" spans="1:3">
      <c r="A818" s="27">
        <v>2110901</v>
      </c>
      <c r="B818" s="36" t="s">
        <v>797</v>
      </c>
      <c r="C818" s="38">
        <v>0</v>
      </c>
    </row>
    <row r="819" s="49" customFormat="1" customHeight="1" spans="1:3">
      <c r="A819" s="27">
        <v>21110</v>
      </c>
      <c r="B819" s="79" t="s">
        <v>798</v>
      </c>
      <c r="C819" s="11">
        <f>C820</f>
        <v>6</v>
      </c>
    </row>
    <row r="820" s="49" customFormat="1" customHeight="1" spans="1:3">
      <c r="A820" s="27">
        <v>2111001</v>
      </c>
      <c r="B820" s="36" t="s">
        <v>799</v>
      </c>
      <c r="C820" s="38">
        <v>6</v>
      </c>
    </row>
    <row r="821" s="49" customFormat="1" customHeight="1" spans="1:3">
      <c r="A821" s="27">
        <v>21111</v>
      </c>
      <c r="B821" s="79" t="s">
        <v>800</v>
      </c>
      <c r="C821" s="11">
        <f>SUM(C822:C826)</f>
        <v>1270</v>
      </c>
    </row>
    <row r="822" s="49" customFormat="1" customHeight="1" spans="1:3">
      <c r="A822" s="27">
        <v>2111101</v>
      </c>
      <c r="B822" s="36" t="s">
        <v>801</v>
      </c>
      <c r="C822" s="38">
        <v>0</v>
      </c>
    </row>
    <row r="823" s="49" customFormat="1" customHeight="1" spans="1:3">
      <c r="A823" s="27">
        <v>2111102</v>
      </c>
      <c r="B823" s="36" t="s">
        <v>802</v>
      </c>
      <c r="C823" s="38">
        <v>70</v>
      </c>
    </row>
    <row r="824" s="49" customFormat="1" customHeight="1" spans="1:3">
      <c r="A824" s="27">
        <v>2111103</v>
      </c>
      <c r="B824" s="36" t="s">
        <v>803</v>
      </c>
      <c r="C824" s="38">
        <v>1200</v>
      </c>
    </row>
    <row r="825" s="49" customFormat="1" customHeight="1" spans="1:3">
      <c r="A825" s="27">
        <v>2111104</v>
      </c>
      <c r="B825" s="36" t="s">
        <v>804</v>
      </c>
      <c r="C825" s="38">
        <v>0</v>
      </c>
    </row>
    <row r="826" s="49" customFormat="1" customHeight="1" spans="1:3">
      <c r="A826" s="27">
        <v>2111199</v>
      </c>
      <c r="B826" s="36" t="s">
        <v>805</v>
      </c>
      <c r="C826" s="38">
        <v>0</v>
      </c>
    </row>
    <row r="827" s="49" customFormat="1" customHeight="1" spans="1:3">
      <c r="A827" s="27">
        <v>21112</v>
      </c>
      <c r="B827" s="79" t="s">
        <v>806</v>
      </c>
      <c r="C827" s="11">
        <f>C828</f>
        <v>129</v>
      </c>
    </row>
    <row r="828" s="49" customFormat="1" customHeight="1" spans="1:3">
      <c r="A828" s="27">
        <v>2111201</v>
      </c>
      <c r="B828" s="36" t="s">
        <v>807</v>
      </c>
      <c r="C828" s="38">
        <v>129</v>
      </c>
    </row>
    <row r="829" s="49" customFormat="1" customHeight="1" spans="1:3">
      <c r="A829" s="27">
        <v>21113</v>
      </c>
      <c r="B829" s="79" t="s">
        <v>808</v>
      </c>
      <c r="C829" s="11">
        <f>C830</f>
        <v>0</v>
      </c>
    </row>
    <row r="830" s="49" customFormat="1" customHeight="1" spans="1:3">
      <c r="A830" s="27">
        <v>2111301</v>
      </c>
      <c r="B830" s="36" t="s">
        <v>809</v>
      </c>
      <c r="C830" s="38">
        <v>0</v>
      </c>
    </row>
    <row r="831" s="49" customFormat="1" customHeight="1" spans="1:3">
      <c r="A831" s="27">
        <v>21114</v>
      </c>
      <c r="B831" s="79" t="s">
        <v>810</v>
      </c>
      <c r="C831" s="11">
        <f>SUM(C832:C846)</f>
        <v>0</v>
      </c>
    </row>
    <row r="832" s="49" customFormat="1" customHeight="1" spans="1:3">
      <c r="A832" s="27">
        <v>2111401</v>
      </c>
      <c r="B832" s="36" t="s">
        <v>184</v>
      </c>
      <c r="C832" s="38">
        <v>0</v>
      </c>
    </row>
    <row r="833" s="49" customFormat="1" customHeight="1" spans="1:3">
      <c r="A833" s="27">
        <v>2111402</v>
      </c>
      <c r="B833" s="36" t="s">
        <v>185</v>
      </c>
      <c r="C833" s="38">
        <v>0</v>
      </c>
    </row>
    <row r="834" s="49" customFormat="1" customHeight="1" spans="1:3">
      <c r="A834" s="27">
        <v>2111403</v>
      </c>
      <c r="B834" s="36" t="s">
        <v>186</v>
      </c>
      <c r="C834" s="38">
        <v>0</v>
      </c>
    </row>
    <row r="835" s="49" customFormat="1" customHeight="1" spans="1:3">
      <c r="A835" s="27">
        <v>2111404</v>
      </c>
      <c r="B835" s="36" t="s">
        <v>811</v>
      </c>
      <c r="C835" s="38">
        <v>0</v>
      </c>
    </row>
    <row r="836" s="49" customFormat="1" customHeight="1" spans="1:3">
      <c r="A836" s="27">
        <v>2111405</v>
      </c>
      <c r="B836" s="36" t="s">
        <v>812</v>
      </c>
      <c r="C836" s="38">
        <v>0</v>
      </c>
    </row>
    <row r="837" s="49" customFormat="1" customHeight="1" spans="1:3">
      <c r="A837" s="27">
        <v>2111406</v>
      </c>
      <c r="B837" s="36" t="s">
        <v>813</v>
      </c>
      <c r="C837" s="38">
        <v>0</v>
      </c>
    </row>
    <row r="838" s="49" customFormat="1" customHeight="1" spans="1:3">
      <c r="A838" s="27">
        <v>2111407</v>
      </c>
      <c r="B838" s="36" t="s">
        <v>814</v>
      </c>
      <c r="C838" s="38">
        <v>0</v>
      </c>
    </row>
    <row r="839" s="49" customFormat="1" customHeight="1" spans="1:3">
      <c r="A839" s="27">
        <v>2111408</v>
      </c>
      <c r="B839" s="36" t="s">
        <v>815</v>
      </c>
      <c r="C839" s="38">
        <v>0</v>
      </c>
    </row>
    <row r="840" s="49" customFormat="1" customHeight="1" spans="1:3">
      <c r="A840" s="27">
        <v>2111409</v>
      </c>
      <c r="B840" s="36" t="s">
        <v>816</v>
      </c>
      <c r="C840" s="38">
        <v>0</v>
      </c>
    </row>
    <row r="841" s="49" customFormat="1" customHeight="1" spans="1:3">
      <c r="A841" s="27">
        <v>2111410</v>
      </c>
      <c r="B841" s="36" t="s">
        <v>817</v>
      </c>
      <c r="C841" s="38">
        <v>0</v>
      </c>
    </row>
    <row r="842" s="49" customFormat="1" customHeight="1" spans="1:3">
      <c r="A842" s="27">
        <v>2111411</v>
      </c>
      <c r="B842" s="36" t="s">
        <v>227</v>
      </c>
      <c r="C842" s="38">
        <v>0</v>
      </c>
    </row>
    <row r="843" s="49" customFormat="1" customHeight="1" spans="1:3">
      <c r="A843" s="27">
        <v>2111412</v>
      </c>
      <c r="B843" s="36" t="s">
        <v>818</v>
      </c>
      <c r="C843" s="38">
        <v>0</v>
      </c>
    </row>
    <row r="844" s="49" customFormat="1" customHeight="1" spans="1:3">
      <c r="A844" s="27">
        <v>2111413</v>
      </c>
      <c r="B844" s="36" t="s">
        <v>819</v>
      </c>
      <c r="C844" s="38">
        <v>0</v>
      </c>
    </row>
    <row r="845" s="49" customFormat="1" customHeight="1" spans="1:3">
      <c r="A845" s="27">
        <v>2111450</v>
      </c>
      <c r="B845" s="36" t="s">
        <v>193</v>
      </c>
      <c r="C845" s="38">
        <v>0</v>
      </c>
    </row>
    <row r="846" s="49" customFormat="1" customHeight="1" spans="1:3">
      <c r="A846" s="27">
        <v>2111499</v>
      </c>
      <c r="B846" s="36" t="s">
        <v>820</v>
      </c>
      <c r="C846" s="38">
        <v>0</v>
      </c>
    </row>
    <row r="847" s="49" customFormat="1" customHeight="1" spans="1:3">
      <c r="A847" s="27">
        <v>21115</v>
      </c>
      <c r="B847" s="79" t="s">
        <v>821</v>
      </c>
      <c r="C847" s="11">
        <f>SUM(C848:C852)</f>
        <v>0</v>
      </c>
    </row>
    <row r="848" s="49" customFormat="1" customHeight="1" spans="1:3">
      <c r="A848" s="27">
        <v>2111501</v>
      </c>
      <c r="B848" s="36" t="s">
        <v>822</v>
      </c>
      <c r="C848" s="38">
        <v>0</v>
      </c>
    </row>
    <row r="849" s="49" customFormat="1" customHeight="1" spans="1:3">
      <c r="A849" s="27">
        <v>2111502</v>
      </c>
      <c r="B849" s="36" t="s">
        <v>823</v>
      </c>
      <c r="C849" s="38">
        <v>0</v>
      </c>
    </row>
    <row r="850" s="49" customFormat="1" customHeight="1" spans="1:3">
      <c r="A850" s="27">
        <v>2111503</v>
      </c>
      <c r="B850" s="36" t="s">
        <v>824</v>
      </c>
      <c r="C850" s="38">
        <v>0</v>
      </c>
    </row>
    <row r="851" s="49" customFormat="1" customHeight="1" spans="1:3">
      <c r="A851" s="27">
        <v>2111504</v>
      </c>
      <c r="B851" s="36" t="s">
        <v>825</v>
      </c>
      <c r="C851" s="38">
        <v>0</v>
      </c>
    </row>
    <row r="852" s="49" customFormat="1" customHeight="1" spans="1:3">
      <c r="A852" s="27">
        <v>2111599</v>
      </c>
      <c r="B852" s="36" t="s">
        <v>826</v>
      </c>
      <c r="C852" s="38">
        <v>0</v>
      </c>
    </row>
    <row r="853" s="49" customFormat="1" customHeight="1" spans="1:3">
      <c r="A853" s="27">
        <v>21199</v>
      </c>
      <c r="B853" s="79" t="s">
        <v>827</v>
      </c>
      <c r="C853" s="11">
        <f>C854</f>
        <v>500</v>
      </c>
    </row>
    <row r="854" s="49" customFormat="1" customHeight="1" spans="1:3">
      <c r="A854" s="27">
        <v>2119901</v>
      </c>
      <c r="B854" s="36" t="s">
        <v>828</v>
      </c>
      <c r="C854" s="38">
        <v>500</v>
      </c>
    </row>
    <row r="855" s="49" customFormat="1" customHeight="1" spans="1:3">
      <c r="A855" s="27">
        <v>212</v>
      </c>
      <c r="B855" s="79" t="s">
        <v>829</v>
      </c>
      <c r="C855" s="11">
        <f>SUM(C856,C868,C870,C873,C875,C877)</f>
        <v>51889</v>
      </c>
    </row>
    <row r="856" s="49" customFormat="1" customHeight="1" spans="1:3">
      <c r="A856" s="27">
        <v>21201</v>
      </c>
      <c r="B856" s="79" t="s">
        <v>830</v>
      </c>
      <c r="C856" s="11">
        <f>SUM(C857:C867)</f>
        <v>22963</v>
      </c>
    </row>
    <row r="857" s="49" customFormat="1" customHeight="1" spans="1:3">
      <c r="A857" s="27">
        <v>2120101</v>
      </c>
      <c r="B857" s="36" t="s">
        <v>184</v>
      </c>
      <c r="C857" s="38">
        <v>113</v>
      </c>
    </row>
    <row r="858" s="49" customFormat="1" customHeight="1" spans="1:3">
      <c r="A858" s="27">
        <v>2120102</v>
      </c>
      <c r="B858" s="36" t="s">
        <v>185</v>
      </c>
      <c r="C858" s="38">
        <v>0</v>
      </c>
    </row>
    <row r="859" s="49" customFormat="1" customHeight="1" spans="1:3">
      <c r="A859" s="27">
        <v>2120103</v>
      </c>
      <c r="B859" s="36" t="s">
        <v>186</v>
      </c>
      <c r="C859" s="38">
        <v>46</v>
      </c>
    </row>
    <row r="860" s="49" customFormat="1" customHeight="1" spans="1:3">
      <c r="A860" s="27">
        <v>2120104</v>
      </c>
      <c r="B860" s="36" t="s">
        <v>831</v>
      </c>
      <c r="C860" s="38">
        <v>1441</v>
      </c>
    </row>
    <row r="861" s="49" customFormat="1" customHeight="1" spans="1:3">
      <c r="A861" s="27">
        <v>2120105</v>
      </c>
      <c r="B861" s="36" t="s">
        <v>832</v>
      </c>
      <c r="C861" s="38">
        <v>3</v>
      </c>
    </row>
    <row r="862" s="49" customFormat="1" customHeight="1" spans="1:3">
      <c r="A862" s="27">
        <v>2120106</v>
      </c>
      <c r="B862" s="36" t="s">
        <v>833</v>
      </c>
      <c r="C862" s="38">
        <v>57</v>
      </c>
    </row>
    <row r="863" s="49" customFormat="1" customHeight="1" spans="1:3">
      <c r="A863" s="27">
        <v>2120107</v>
      </c>
      <c r="B863" s="36" t="s">
        <v>834</v>
      </c>
      <c r="C863" s="38">
        <v>0</v>
      </c>
    </row>
    <row r="864" s="49" customFormat="1" customHeight="1" spans="1:3">
      <c r="A864" s="27">
        <v>2120108</v>
      </c>
      <c r="B864" s="36" t="s">
        <v>835</v>
      </c>
      <c r="C864" s="38">
        <v>0</v>
      </c>
    </row>
    <row r="865" s="49" customFormat="1" customHeight="1" spans="1:3">
      <c r="A865" s="27">
        <v>2120109</v>
      </c>
      <c r="B865" s="36" t="s">
        <v>836</v>
      </c>
      <c r="C865" s="38">
        <v>0</v>
      </c>
    </row>
    <row r="866" s="49" customFormat="1" customHeight="1" spans="1:3">
      <c r="A866" s="27">
        <v>2120110</v>
      </c>
      <c r="B866" s="36" t="s">
        <v>837</v>
      </c>
      <c r="C866" s="38">
        <v>0</v>
      </c>
    </row>
    <row r="867" s="49" customFormat="1" customHeight="1" spans="1:3">
      <c r="A867" s="27">
        <v>2120199</v>
      </c>
      <c r="B867" s="36" t="s">
        <v>838</v>
      </c>
      <c r="C867" s="38">
        <v>21303</v>
      </c>
    </row>
    <row r="868" s="49" customFormat="1" customHeight="1" spans="1:3">
      <c r="A868" s="27">
        <v>21202</v>
      </c>
      <c r="B868" s="79" t="s">
        <v>839</v>
      </c>
      <c r="C868" s="11">
        <f>C869</f>
        <v>366</v>
      </c>
    </row>
    <row r="869" s="49" customFormat="1" customHeight="1" spans="1:3">
      <c r="A869" s="27">
        <v>2120201</v>
      </c>
      <c r="B869" s="36" t="s">
        <v>840</v>
      </c>
      <c r="C869" s="38">
        <v>366</v>
      </c>
    </row>
    <row r="870" s="49" customFormat="1" customHeight="1" spans="1:3">
      <c r="A870" s="27">
        <v>21203</v>
      </c>
      <c r="B870" s="79" t="s">
        <v>841</v>
      </c>
      <c r="C870" s="11">
        <f>SUM(C871:C872)</f>
        <v>28355</v>
      </c>
    </row>
    <row r="871" s="49" customFormat="1" customHeight="1" spans="1:3">
      <c r="A871" s="27">
        <v>2120303</v>
      </c>
      <c r="B871" s="36" t="s">
        <v>842</v>
      </c>
      <c r="C871" s="38">
        <v>4024</v>
      </c>
    </row>
    <row r="872" s="49" customFormat="1" customHeight="1" spans="1:3">
      <c r="A872" s="27">
        <v>2120399</v>
      </c>
      <c r="B872" s="36" t="s">
        <v>843</v>
      </c>
      <c r="C872" s="38">
        <v>24331</v>
      </c>
    </row>
    <row r="873" s="49" customFormat="1" customHeight="1" spans="1:3">
      <c r="A873" s="27">
        <v>21205</v>
      </c>
      <c r="B873" s="79" t="s">
        <v>844</v>
      </c>
      <c r="C873" s="11">
        <f t="shared" ref="C873:C877" si="1">C874</f>
        <v>165</v>
      </c>
    </row>
    <row r="874" s="49" customFormat="1" customHeight="1" spans="1:3">
      <c r="A874" s="27">
        <v>2120501</v>
      </c>
      <c r="B874" s="36" t="s">
        <v>845</v>
      </c>
      <c r="C874" s="38">
        <v>165</v>
      </c>
    </row>
    <row r="875" s="49" customFormat="1" customHeight="1" spans="1:3">
      <c r="A875" s="27">
        <v>21206</v>
      </c>
      <c r="B875" s="79" t="s">
        <v>846</v>
      </c>
      <c r="C875" s="11">
        <f t="shared" si="1"/>
        <v>40</v>
      </c>
    </row>
    <row r="876" s="49" customFormat="1" customHeight="1" spans="1:3">
      <c r="A876" s="27">
        <v>2120601</v>
      </c>
      <c r="B876" s="36" t="s">
        <v>847</v>
      </c>
      <c r="C876" s="38">
        <v>40</v>
      </c>
    </row>
    <row r="877" s="49" customFormat="1" customHeight="1" spans="1:3">
      <c r="A877" s="27">
        <v>21299</v>
      </c>
      <c r="B877" s="79" t="s">
        <v>848</v>
      </c>
      <c r="C877" s="11">
        <f t="shared" si="1"/>
        <v>0</v>
      </c>
    </row>
    <row r="878" s="49" customFormat="1" customHeight="1" spans="1:3">
      <c r="A878" s="27">
        <v>2129999</v>
      </c>
      <c r="B878" s="36" t="s">
        <v>849</v>
      </c>
      <c r="C878" s="38">
        <v>0</v>
      </c>
    </row>
    <row r="879" s="49" customFormat="1" customHeight="1" spans="1:3">
      <c r="A879" s="27">
        <v>213</v>
      </c>
      <c r="B879" s="79" t="s">
        <v>850</v>
      </c>
      <c r="C879" s="11">
        <f>SUM(C880,C909,C938,C965,C976,C987,C993,C1000,C1004,C1008)</f>
        <v>16707</v>
      </c>
    </row>
    <row r="880" s="49" customFormat="1" customHeight="1" spans="1:3">
      <c r="A880" s="27">
        <v>21301</v>
      </c>
      <c r="B880" s="79" t="s">
        <v>851</v>
      </c>
      <c r="C880" s="11">
        <f>SUM(C881:C908)</f>
        <v>12756</v>
      </c>
    </row>
    <row r="881" s="49" customFormat="1" customHeight="1" spans="1:3">
      <c r="A881" s="27">
        <v>2130101</v>
      </c>
      <c r="B881" s="36" t="s">
        <v>184</v>
      </c>
      <c r="C881" s="38">
        <v>179</v>
      </c>
    </row>
    <row r="882" s="49" customFormat="1" customHeight="1" spans="1:3">
      <c r="A882" s="27">
        <v>2130102</v>
      </c>
      <c r="B882" s="36" t="s">
        <v>185</v>
      </c>
      <c r="C882" s="38">
        <v>0</v>
      </c>
    </row>
    <row r="883" s="49" customFormat="1" customHeight="1" spans="1:3">
      <c r="A883" s="27">
        <v>2130103</v>
      </c>
      <c r="B883" s="36" t="s">
        <v>186</v>
      </c>
      <c r="C883" s="38">
        <v>0</v>
      </c>
    </row>
    <row r="884" s="49" customFormat="1" customHeight="1" spans="1:3">
      <c r="A884" s="27">
        <v>2130104</v>
      </c>
      <c r="B884" s="36" t="s">
        <v>193</v>
      </c>
      <c r="C884" s="38">
        <v>3</v>
      </c>
    </row>
    <row r="885" s="49" customFormat="1" customHeight="1" spans="1:3">
      <c r="A885" s="27">
        <v>2130105</v>
      </c>
      <c r="B885" s="36" t="s">
        <v>852</v>
      </c>
      <c r="C885" s="38">
        <v>0</v>
      </c>
    </row>
    <row r="886" s="49" customFormat="1" customHeight="1" spans="1:3">
      <c r="A886" s="27">
        <v>2130106</v>
      </c>
      <c r="B886" s="36" t="s">
        <v>853</v>
      </c>
      <c r="C886" s="38">
        <v>6028</v>
      </c>
    </row>
    <row r="887" s="49" customFormat="1" customHeight="1" spans="1:3">
      <c r="A887" s="27">
        <v>2130108</v>
      </c>
      <c r="B887" s="36" t="s">
        <v>854</v>
      </c>
      <c r="C887" s="38">
        <v>80</v>
      </c>
    </row>
    <row r="888" s="49" customFormat="1" customHeight="1" spans="1:3">
      <c r="A888" s="27">
        <v>2130109</v>
      </c>
      <c r="B888" s="36" t="s">
        <v>855</v>
      </c>
      <c r="C888" s="38">
        <v>1260</v>
      </c>
    </row>
    <row r="889" s="49" customFormat="1" customHeight="1" spans="1:3">
      <c r="A889" s="27">
        <v>2130110</v>
      </c>
      <c r="B889" s="36" t="s">
        <v>856</v>
      </c>
      <c r="C889" s="38">
        <v>0</v>
      </c>
    </row>
    <row r="890" s="49" customFormat="1" customHeight="1" spans="1:3">
      <c r="A890" s="27">
        <v>2130111</v>
      </c>
      <c r="B890" s="36" t="s">
        <v>857</v>
      </c>
      <c r="C890" s="38">
        <v>0</v>
      </c>
    </row>
    <row r="891" s="49" customFormat="1" customHeight="1" spans="1:3">
      <c r="A891" s="27">
        <v>2130112</v>
      </c>
      <c r="B891" s="36" t="s">
        <v>858</v>
      </c>
      <c r="C891" s="38">
        <v>30</v>
      </c>
    </row>
    <row r="892" s="49" customFormat="1" customHeight="1" spans="1:3">
      <c r="A892" s="27">
        <v>2130114</v>
      </c>
      <c r="B892" s="36" t="s">
        <v>859</v>
      </c>
      <c r="C892" s="38">
        <v>0</v>
      </c>
    </row>
    <row r="893" s="49" customFormat="1" customHeight="1" spans="1:3">
      <c r="A893" s="27">
        <v>2130119</v>
      </c>
      <c r="B893" s="36" t="s">
        <v>860</v>
      </c>
      <c r="C893" s="38">
        <v>0</v>
      </c>
    </row>
    <row r="894" s="49" customFormat="1" customHeight="1" spans="1:3">
      <c r="A894" s="27">
        <v>2130120</v>
      </c>
      <c r="B894" s="36" t="s">
        <v>861</v>
      </c>
      <c r="C894" s="38">
        <v>0</v>
      </c>
    </row>
    <row r="895" s="49" customFormat="1" customHeight="1" spans="1:3">
      <c r="A895" s="27">
        <v>2130121</v>
      </c>
      <c r="B895" s="36" t="s">
        <v>862</v>
      </c>
      <c r="C895" s="38">
        <v>0</v>
      </c>
    </row>
    <row r="896" s="49" customFormat="1" customHeight="1" spans="1:3">
      <c r="A896" s="27">
        <v>2130122</v>
      </c>
      <c r="B896" s="36" t="s">
        <v>863</v>
      </c>
      <c r="C896" s="38">
        <v>36</v>
      </c>
    </row>
    <row r="897" s="49" customFormat="1" customHeight="1" spans="1:3">
      <c r="A897" s="27">
        <v>2130123</v>
      </c>
      <c r="B897" s="36" t="s">
        <v>864</v>
      </c>
      <c r="C897" s="38">
        <v>815</v>
      </c>
    </row>
    <row r="898" s="49" customFormat="1" customHeight="1" spans="1:3">
      <c r="A898" s="27">
        <v>2130124</v>
      </c>
      <c r="B898" s="36" t="s">
        <v>865</v>
      </c>
      <c r="C898" s="38">
        <v>255</v>
      </c>
    </row>
    <row r="899" s="49" customFormat="1" customHeight="1" spans="1:3">
      <c r="A899" s="27">
        <v>2130125</v>
      </c>
      <c r="B899" s="36" t="s">
        <v>866</v>
      </c>
      <c r="C899" s="38">
        <v>5</v>
      </c>
    </row>
    <row r="900" s="49" customFormat="1" customHeight="1" spans="1:3">
      <c r="A900" s="27">
        <v>2130126</v>
      </c>
      <c r="B900" s="36" t="s">
        <v>867</v>
      </c>
      <c r="C900" s="38">
        <v>630</v>
      </c>
    </row>
    <row r="901" s="49" customFormat="1" customHeight="1" spans="1:3">
      <c r="A901" s="27">
        <v>2130129</v>
      </c>
      <c r="B901" s="36" t="s">
        <v>868</v>
      </c>
      <c r="C901" s="38">
        <v>0</v>
      </c>
    </row>
    <row r="902" s="49" customFormat="1" customHeight="1" spans="1:3">
      <c r="A902" s="27">
        <v>2130135</v>
      </c>
      <c r="B902" s="36" t="s">
        <v>869</v>
      </c>
      <c r="C902" s="38">
        <v>225</v>
      </c>
    </row>
    <row r="903" s="49" customFormat="1" customHeight="1" spans="1:3">
      <c r="A903" s="27">
        <v>2130142</v>
      </c>
      <c r="B903" s="36" t="s">
        <v>870</v>
      </c>
      <c r="C903" s="38">
        <v>10</v>
      </c>
    </row>
    <row r="904" s="49" customFormat="1" customHeight="1" spans="1:3">
      <c r="A904" s="27">
        <v>2130147</v>
      </c>
      <c r="B904" s="36" t="s">
        <v>871</v>
      </c>
      <c r="C904" s="38">
        <v>1200</v>
      </c>
    </row>
    <row r="905" s="49" customFormat="1" customHeight="1" spans="1:3">
      <c r="A905" s="27">
        <v>2130148</v>
      </c>
      <c r="B905" s="36" t="s">
        <v>872</v>
      </c>
      <c r="C905" s="38">
        <v>0</v>
      </c>
    </row>
    <row r="906" s="49" customFormat="1" customHeight="1" spans="1:3">
      <c r="A906" s="27">
        <v>2130152</v>
      </c>
      <c r="B906" s="36" t="s">
        <v>873</v>
      </c>
      <c r="C906" s="38">
        <v>0</v>
      </c>
    </row>
    <row r="907" s="49" customFormat="1" customHeight="1" spans="1:3">
      <c r="A907" s="27">
        <v>2130153</v>
      </c>
      <c r="B907" s="36" t="s">
        <v>874</v>
      </c>
      <c r="C907" s="38">
        <v>0</v>
      </c>
    </row>
    <row r="908" s="49" customFormat="1" customHeight="1" spans="1:3">
      <c r="A908" s="27">
        <v>2130199</v>
      </c>
      <c r="B908" s="36" t="s">
        <v>875</v>
      </c>
      <c r="C908" s="38">
        <v>2000</v>
      </c>
    </row>
    <row r="909" s="49" customFormat="1" customHeight="1" spans="1:3">
      <c r="A909" s="27">
        <v>21302</v>
      </c>
      <c r="B909" s="79" t="s">
        <v>876</v>
      </c>
      <c r="C909" s="11">
        <f>SUM(C910:C937)</f>
        <v>120</v>
      </c>
    </row>
    <row r="910" s="49" customFormat="1" customHeight="1" spans="1:3">
      <c r="A910" s="27">
        <v>2130201</v>
      </c>
      <c r="B910" s="36" t="s">
        <v>184</v>
      </c>
      <c r="C910" s="38">
        <v>0</v>
      </c>
    </row>
    <row r="911" s="49" customFormat="1" customHeight="1" spans="1:3">
      <c r="A911" s="27">
        <v>2130202</v>
      </c>
      <c r="B911" s="36" t="s">
        <v>185</v>
      </c>
      <c r="C911" s="38">
        <v>0</v>
      </c>
    </row>
    <row r="912" s="49" customFormat="1" customHeight="1" spans="1:3">
      <c r="A912" s="27">
        <v>2130203</v>
      </c>
      <c r="B912" s="36" t="s">
        <v>186</v>
      </c>
      <c r="C912" s="38">
        <v>0</v>
      </c>
    </row>
    <row r="913" s="49" customFormat="1" customHeight="1" spans="1:3">
      <c r="A913" s="27">
        <v>2130204</v>
      </c>
      <c r="B913" s="36" t="s">
        <v>877</v>
      </c>
      <c r="C913" s="38">
        <v>0</v>
      </c>
    </row>
    <row r="914" s="49" customFormat="1" customHeight="1" spans="1:3">
      <c r="A914" s="27">
        <v>2130205</v>
      </c>
      <c r="B914" s="36" t="s">
        <v>878</v>
      </c>
      <c r="C914" s="38">
        <v>0</v>
      </c>
    </row>
    <row r="915" s="49" customFormat="1" customHeight="1" spans="1:3">
      <c r="A915" s="27">
        <v>2130206</v>
      </c>
      <c r="B915" s="36" t="s">
        <v>879</v>
      </c>
      <c r="C915" s="38">
        <v>0</v>
      </c>
    </row>
    <row r="916" s="49" customFormat="1" customHeight="1" spans="1:3">
      <c r="A916" s="27">
        <v>2130207</v>
      </c>
      <c r="B916" s="36" t="s">
        <v>880</v>
      </c>
      <c r="C916" s="38">
        <v>100</v>
      </c>
    </row>
    <row r="917" s="49" customFormat="1" customHeight="1" spans="1:3">
      <c r="A917" s="27">
        <v>2130208</v>
      </c>
      <c r="B917" s="36" t="s">
        <v>881</v>
      </c>
      <c r="C917" s="38">
        <v>20</v>
      </c>
    </row>
    <row r="918" s="49" customFormat="1" customHeight="1" spans="1:3">
      <c r="A918" s="27">
        <v>2130209</v>
      </c>
      <c r="B918" s="36" t="s">
        <v>882</v>
      </c>
      <c r="C918" s="38">
        <v>0</v>
      </c>
    </row>
    <row r="919" s="49" customFormat="1" customHeight="1" spans="1:3">
      <c r="A919" s="27">
        <v>2130210</v>
      </c>
      <c r="B919" s="36" t="s">
        <v>883</v>
      </c>
      <c r="C919" s="38">
        <v>0</v>
      </c>
    </row>
    <row r="920" s="49" customFormat="1" customHeight="1" spans="1:3">
      <c r="A920" s="27">
        <v>2130211</v>
      </c>
      <c r="B920" s="36" t="s">
        <v>884</v>
      </c>
      <c r="C920" s="38">
        <v>0</v>
      </c>
    </row>
    <row r="921" s="49" customFormat="1" customHeight="1" spans="1:3">
      <c r="A921" s="27">
        <v>2130212</v>
      </c>
      <c r="B921" s="36" t="s">
        <v>885</v>
      </c>
      <c r="C921" s="38">
        <v>0</v>
      </c>
    </row>
    <row r="922" s="49" customFormat="1" customHeight="1" spans="1:3">
      <c r="A922" s="27">
        <v>2130213</v>
      </c>
      <c r="B922" s="36" t="s">
        <v>886</v>
      </c>
      <c r="C922" s="38">
        <v>0</v>
      </c>
    </row>
    <row r="923" s="49" customFormat="1" customHeight="1" spans="1:3">
      <c r="A923" s="27">
        <v>2130216</v>
      </c>
      <c r="B923" s="36" t="s">
        <v>887</v>
      </c>
      <c r="C923" s="38">
        <v>0</v>
      </c>
    </row>
    <row r="924" s="49" customFormat="1" customHeight="1" spans="1:3">
      <c r="A924" s="27">
        <v>2130217</v>
      </c>
      <c r="B924" s="36" t="s">
        <v>888</v>
      </c>
      <c r="C924" s="38">
        <v>0</v>
      </c>
    </row>
    <row r="925" s="49" customFormat="1" customHeight="1" spans="1:3">
      <c r="A925" s="27">
        <v>2130218</v>
      </c>
      <c r="B925" s="36" t="s">
        <v>889</v>
      </c>
      <c r="C925" s="38">
        <v>0</v>
      </c>
    </row>
    <row r="926" s="49" customFormat="1" customHeight="1" spans="1:3">
      <c r="A926" s="27">
        <v>2130219</v>
      </c>
      <c r="B926" s="36" t="s">
        <v>890</v>
      </c>
      <c r="C926" s="38">
        <v>0</v>
      </c>
    </row>
    <row r="927" s="49" customFormat="1" customHeight="1" spans="1:3">
      <c r="A927" s="27">
        <v>2130220</v>
      </c>
      <c r="B927" s="36" t="s">
        <v>891</v>
      </c>
      <c r="C927" s="38">
        <v>0</v>
      </c>
    </row>
    <row r="928" s="49" customFormat="1" customHeight="1" spans="1:3">
      <c r="A928" s="27">
        <v>2130221</v>
      </c>
      <c r="B928" s="36" t="s">
        <v>892</v>
      </c>
      <c r="C928" s="38">
        <v>0</v>
      </c>
    </row>
    <row r="929" s="49" customFormat="1" customHeight="1" spans="1:3">
      <c r="A929" s="27">
        <v>2130223</v>
      </c>
      <c r="B929" s="36" t="s">
        <v>893</v>
      </c>
      <c r="C929" s="38">
        <v>0</v>
      </c>
    </row>
    <row r="930" s="49" customFormat="1" customHeight="1" spans="1:3">
      <c r="A930" s="27">
        <v>2130224</v>
      </c>
      <c r="B930" s="36" t="s">
        <v>894</v>
      </c>
      <c r="C930" s="38">
        <v>0</v>
      </c>
    </row>
    <row r="931" s="49" customFormat="1" customHeight="1" spans="1:3">
      <c r="A931" s="27">
        <v>2130225</v>
      </c>
      <c r="B931" s="36" t="s">
        <v>895</v>
      </c>
      <c r="C931" s="38">
        <v>0</v>
      </c>
    </row>
    <row r="932" s="49" customFormat="1" customHeight="1" spans="1:3">
      <c r="A932" s="27">
        <v>2130226</v>
      </c>
      <c r="B932" s="36" t="s">
        <v>896</v>
      </c>
      <c r="C932" s="38">
        <v>0</v>
      </c>
    </row>
    <row r="933" s="49" customFormat="1" customHeight="1" spans="1:3">
      <c r="A933" s="27">
        <v>2130227</v>
      </c>
      <c r="B933" s="36" t="s">
        <v>897</v>
      </c>
      <c r="C933" s="38">
        <v>0</v>
      </c>
    </row>
    <row r="934" s="49" customFormat="1" customHeight="1" spans="1:3">
      <c r="A934" s="27">
        <v>2130232</v>
      </c>
      <c r="B934" s="36" t="s">
        <v>898</v>
      </c>
      <c r="C934" s="38">
        <v>0</v>
      </c>
    </row>
    <row r="935" s="49" customFormat="1" customHeight="1" spans="1:3">
      <c r="A935" s="27">
        <v>2130233</v>
      </c>
      <c r="B935" s="36" t="s">
        <v>899</v>
      </c>
      <c r="C935" s="38">
        <v>0</v>
      </c>
    </row>
    <row r="936" s="49" customFormat="1" customHeight="1" spans="1:3">
      <c r="A936" s="27">
        <v>2130234</v>
      </c>
      <c r="B936" s="36" t="s">
        <v>900</v>
      </c>
      <c r="C936" s="38">
        <v>0</v>
      </c>
    </row>
    <row r="937" s="49" customFormat="1" customHeight="1" spans="1:3">
      <c r="A937" s="27">
        <v>2130299</v>
      </c>
      <c r="B937" s="36" t="s">
        <v>901</v>
      </c>
      <c r="C937" s="38">
        <v>0</v>
      </c>
    </row>
    <row r="938" s="49" customFormat="1" customHeight="1" spans="1:3">
      <c r="A938" s="27">
        <v>21303</v>
      </c>
      <c r="B938" s="79" t="s">
        <v>902</v>
      </c>
      <c r="C938" s="11">
        <f>SUM(C939:C964)</f>
        <v>2214</v>
      </c>
    </row>
    <row r="939" s="49" customFormat="1" customHeight="1" spans="1:3">
      <c r="A939" s="27">
        <v>2130301</v>
      </c>
      <c r="B939" s="36" t="s">
        <v>184</v>
      </c>
      <c r="C939" s="38">
        <v>133</v>
      </c>
    </row>
    <row r="940" s="49" customFormat="1" customHeight="1" spans="1:3">
      <c r="A940" s="27">
        <v>2130302</v>
      </c>
      <c r="B940" s="36" t="s">
        <v>185</v>
      </c>
      <c r="C940" s="38">
        <v>15</v>
      </c>
    </row>
    <row r="941" s="49" customFormat="1" customHeight="1" spans="1:3">
      <c r="A941" s="27">
        <v>2130303</v>
      </c>
      <c r="B941" s="36" t="s">
        <v>186</v>
      </c>
      <c r="C941" s="38">
        <v>0</v>
      </c>
    </row>
    <row r="942" s="49" customFormat="1" customHeight="1" spans="1:3">
      <c r="A942" s="27">
        <v>2130304</v>
      </c>
      <c r="B942" s="36" t="s">
        <v>903</v>
      </c>
      <c r="C942" s="38">
        <v>0</v>
      </c>
    </row>
    <row r="943" s="49" customFormat="1" customHeight="1" spans="1:3">
      <c r="A943" s="27">
        <v>2130305</v>
      </c>
      <c r="B943" s="36" t="s">
        <v>904</v>
      </c>
      <c r="C943" s="38">
        <v>0</v>
      </c>
    </row>
    <row r="944" s="49" customFormat="1" customHeight="1" spans="1:3">
      <c r="A944" s="27">
        <v>2130306</v>
      </c>
      <c r="B944" s="36" t="s">
        <v>905</v>
      </c>
      <c r="C944" s="38">
        <v>0</v>
      </c>
    </row>
    <row r="945" s="49" customFormat="1" customHeight="1" spans="1:3">
      <c r="A945" s="27">
        <v>2130307</v>
      </c>
      <c r="B945" s="36" t="s">
        <v>906</v>
      </c>
      <c r="C945" s="38">
        <v>0</v>
      </c>
    </row>
    <row r="946" s="49" customFormat="1" customHeight="1" spans="1:3">
      <c r="A946" s="27">
        <v>2130308</v>
      </c>
      <c r="B946" s="36" t="s">
        <v>907</v>
      </c>
      <c r="C946" s="38">
        <v>0</v>
      </c>
    </row>
    <row r="947" s="49" customFormat="1" customHeight="1" spans="1:3">
      <c r="A947" s="27">
        <v>2130309</v>
      </c>
      <c r="B947" s="36" t="s">
        <v>908</v>
      </c>
      <c r="C947" s="38">
        <v>0</v>
      </c>
    </row>
    <row r="948" s="49" customFormat="1" customHeight="1" spans="1:3">
      <c r="A948" s="27">
        <v>2130310</v>
      </c>
      <c r="B948" s="36" t="s">
        <v>909</v>
      </c>
      <c r="C948" s="38">
        <v>0</v>
      </c>
    </row>
    <row r="949" s="49" customFormat="1" customHeight="1" spans="1:3">
      <c r="A949" s="27">
        <v>2130311</v>
      </c>
      <c r="B949" s="36" t="s">
        <v>910</v>
      </c>
      <c r="C949" s="38">
        <v>0</v>
      </c>
    </row>
    <row r="950" s="49" customFormat="1" customHeight="1" spans="1:3">
      <c r="A950" s="27">
        <v>2130312</v>
      </c>
      <c r="B950" s="36" t="s">
        <v>911</v>
      </c>
      <c r="C950" s="38">
        <v>0</v>
      </c>
    </row>
    <row r="951" s="49" customFormat="1" customHeight="1" spans="1:3">
      <c r="A951" s="27">
        <v>2130313</v>
      </c>
      <c r="B951" s="36" t="s">
        <v>912</v>
      </c>
      <c r="C951" s="38">
        <v>0</v>
      </c>
    </row>
    <row r="952" s="49" customFormat="1" customHeight="1" spans="1:3">
      <c r="A952" s="27">
        <v>2130314</v>
      </c>
      <c r="B952" s="36" t="s">
        <v>913</v>
      </c>
      <c r="C952" s="38">
        <v>254</v>
      </c>
    </row>
    <row r="953" s="49" customFormat="1" customHeight="1" spans="1:3">
      <c r="A953" s="27">
        <v>2130315</v>
      </c>
      <c r="B953" s="36" t="s">
        <v>914</v>
      </c>
      <c r="C953" s="38">
        <v>1300</v>
      </c>
    </row>
    <row r="954" s="49" customFormat="1" customHeight="1" spans="1:3">
      <c r="A954" s="27">
        <v>2130316</v>
      </c>
      <c r="B954" s="36" t="s">
        <v>915</v>
      </c>
      <c r="C954" s="38">
        <v>0</v>
      </c>
    </row>
    <row r="955" s="49" customFormat="1" customHeight="1" spans="1:3">
      <c r="A955" s="27">
        <v>2130317</v>
      </c>
      <c r="B955" s="36" t="s">
        <v>916</v>
      </c>
      <c r="C955" s="38">
        <v>0</v>
      </c>
    </row>
    <row r="956" s="49" customFormat="1" customHeight="1" spans="1:3">
      <c r="A956" s="27">
        <v>2130318</v>
      </c>
      <c r="B956" s="36" t="s">
        <v>917</v>
      </c>
      <c r="C956" s="38">
        <v>0</v>
      </c>
    </row>
    <row r="957" s="49" customFormat="1" customHeight="1" spans="1:3">
      <c r="A957" s="27">
        <v>2130321</v>
      </c>
      <c r="B957" s="36" t="s">
        <v>918</v>
      </c>
      <c r="C957" s="38">
        <v>0</v>
      </c>
    </row>
    <row r="958" s="49" customFormat="1" customHeight="1" spans="1:3">
      <c r="A958" s="27">
        <v>2130322</v>
      </c>
      <c r="B958" s="36" t="s">
        <v>919</v>
      </c>
      <c r="C958" s="38">
        <v>0</v>
      </c>
    </row>
    <row r="959" s="49" customFormat="1" customHeight="1" spans="1:3">
      <c r="A959" s="27">
        <v>2130331</v>
      </c>
      <c r="B959" s="36" t="s">
        <v>920</v>
      </c>
      <c r="C959" s="38">
        <v>41</v>
      </c>
    </row>
    <row r="960" s="49" customFormat="1" customHeight="1" spans="1:3">
      <c r="A960" s="27">
        <v>2130332</v>
      </c>
      <c r="B960" s="36" t="s">
        <v>921</v>
      </c>
      <c r="C960" s="38">
        <v>0</v>
      </c>
    </row>
    <row r="961" s="49" customFormat="1" customHeight="1" spans="1:3">
      <c r="A961" s="27">
        <v>2130333</v>
      </c>
      <c r="B961" s="36" t="s">
        <v>893</v>
      </c>
      <c r="C961" s="38">
        <v>0</v>
      </c>
    </row>
    <row r="962" s="49" customFormat="1" customHeight="1" spans="1:3">
      <c r="A962" s="27">
        <v>2130334</v>
      </c>
      <c r="B962" s="36" t="s">
        <v>922</v>
      </c>
      <c r="C962" s="38">
        <v>0</v>
      </c>
    </row>
    <row r="963" s="49" customFormat="1" customHeight="1" spans="1:3">
      <c r="A963" s="27">
        <v>2130335</v>
      </c>
      <c r="B963" s="36" t="s">
        <v>923</v>
      </c>
      <c r="C963" s="38">
        <v>0</v>
      </c>
    </row>
    <row r="964" s="49" customFormat="1" customHeight="1" spans="1:3">
      <c r="A964" s="27">
        <v>2130399</v>
      </c>
      <c r="B964" s="36" t="s">
        <v>924</v>
      </c>
      <c r="C964" s="38">
        <v>471</v>
      </c>
    </row>
    <row r="965" s="49" customFormat="1" customHeight="1" spans="1:3">
      <c r="A965" s="27">
        <v>21304</v>
      </c>
      <c r="B965" s="79" t="s">
        <v>925</v>
      </c>
      <c r="C965" s="11">
        <f>SUM(C966:C975)</f>
        <v>0</v>
      </c>
    </row>
    <row r="966" s="49" customFormat="1" customHeight="1" spans="1:3">
      <c r="A966" s="27">
        <v>2130401</v>
      </c>
      <c r="B966" s="36" t="s">
        <v>184</v>
      </c>
      <c r="C966" s="38">
        <v>0</v>
      </c>
    </row>
    <row r="967" s="49" customFormat="1" customHeight="1" spans="1:3">
      <c r="A967" s="27">
        <v>2130402</v>
      </c>
      <c r="B967" s="36" t="s">
        <v>185</v>
      </c>
      <c r="C967" s="38">
        <v>0</v>
      </c>
    </row>
    <row r="968" s="49" customFormat="1" customHeight="1" spans="1:3">
      <c r="A968" s="27">
        <v>2130403</v>
      </c>
      <c r="B968" s="36" t="s">
        <v>186</v>
      </c>
      <c r="C968" s="38">
        <v>0</v>
      </c>
    </row>
    <row r="969" s="49" customFormat="1" customHeight="1" spans="1:3">
      <c r="A969" s="27">
        <v>2130404</v>
      </c>
      <c r="B969" s="36" t="s">
        <v>926</v>
      </c>
      <c r="C969" s="38">
        <v>0</v>
      </c>
    </row>
    <row r="970" s="49" customFormat="1" customHeight="1" spans="1:3">
      <c r="A970" s="27">
        <v>2130405</v>
      </c>
      <c r="B970" s="36" t="s">
        <v>927</v>
      </c>
      <c r="C970" s="38">
        <v>0</v>
      </c>
    </row>
    <row r="971" s="49" customFormat="1" customHeight="1" spans="1:3">
      <c r="A971" s="27">
        <v>2130406</v>
      </c>
      <c r="B971" s="36" t="s">
        <v>928</v>
      </c>
      <c r="C971" s="38">
        <v>0</v>
      </c>
    </row>
    <row r="972" s="49" customFormat="1" customHeight="1" spans="1:3">
      <c r="A972" s="27">
        <v>2130407</v>
      </c>
      <c r="B972" s="36" t="s">
        <v>929</v>
      </c>
      <c r="C972" s="38">
        <v>0</v>
      </c>
    </row>
    <row r="973" s="49" customFormat="1" customHeight="1" spans="1:3">
      <c r="A973" s="27">
        <v>2130408</v>
      </c>
      <c r="B973" s="36" t="s">
        <v>930</v>
      </c>
      <c r="C973" s="38">
        <v>0</v>
      </c>
    </row>
    <row r="974" s="49" customFormat="1" customHeight="1" spans="1:3">
      <c r="A974" s="27">
        <v>2130409</v>
      </c>
      <c r="B974" s="36" t="s">
        <v>931</v>
      </c>
      <c r="C974" s="38">
        <v>0</v>
      </c>
    </row>
    <row r="975" s="49" customFormat="1" customHeight="1" spans="1:3">
      <c r="A975" s="27">
        <v>2130499</v>
      </c>
      <c r="B975" s="36" t="s">
        <v>932</v>
      </c>
      <c r="C975" s="38">
        <v>0</v>
      </c>
    </row>
    <row r="976" s="49" customFormat="1" customHeight="1" spans="1:3">
      <c r="A976" s="27">
        <v>21305</v>
      </c>
      <c r="B976" s="79" t="s">
        <v>933</v>
      </c>
      <c r="C976" s="11">
        <f>SUM(C977:C986)</f>
        <v>0</v>
      </c>
    </row>
    <row r="977" s="49" customFormat="1" customHeight="1" spans="1:3">
      <c r="A977" s="27">
        <v>2130501</v>
      </c>
      <c r="B977" s="36" t="s">
        <v>184</v>
      </c>
      <c r="C977" s="38">
        <v>0</v>
      </c>
    </row>
    <row r="978" s="49" customFormat="1" customHeight="1" spans="1:3">
      <c r="A978" s="27">
        <v>2130502</v>
      </c>
      <c r="B978" s="36" t="s">
        <v>185</v>
      </c>
      <c r="C978" s="38">
        <v>0</v>
      </c>
    </row>
    <row r="979" s="49" customFormat="1" customHeight="1" spans="1:3">
      <c r="A979" s="27">
        <v>2130503</v>
      </c>
      <c r="B979" s="36" t="s">
        <v>186</v>
      </c>
      <c r="C979" s="38">
        <v>0</v>
      </c>
    </row>
    <row r="980" s="49" customFormat="1" customHeight="1" spans="1:3">
      <c r="A980" s="27">
        <v>2130504</v>
      </c>
      <c r="B980" s="36" t="s">
        <v>934</v>
      </c>
      <c r="C980" s="38">
        <v>0</v>
      </c>
    </row>
    <row r="981" s="49" customFormat="1" customHeight="1" spans="1:3">
      <c r="A981" s="27">
        <v>2130505</v>
      </c>
      <c r="B981" s="36" t="s">
        <v>935</v>
      </c>
      <c r="C981" s="38">
        <v>0</v>
      </c>
    </row>
    <row r="982" s="49" customFormat="1" customHeight="1" spans="1:3">
      <c r="A982" s="27">
        <v>2130506</v>
      </c>
      <c r="B982" s="36" t="s">
        <v>936</v>
      </c>
      <c r="C982" s="38">
        <v>0</v>
      </c>
    </row>
    <row r="983" s="49" customFormat="1" customHeight="1" spans="1:3">
      <c r="A983" s="27">
        <v>2130507</v>
      </c>
      <c r="B983" s="36" t="s">
        <v>937</v>
      </c>
      <c r="C983" s="38">
        <v>0</v>
      </c>
    </row>
    <row r="984" s="49" customFormat="1" customHeight="1" spans="1:3">
      <c r="A984" s="27">
        <v>2130508</v>
      </c>
      <c r="B984" s="36" t="s">
        <v>938</v>
      </c>
      <c r="C984" s="38">
        <v>0</v>
      </c>
    </row>
    <row r="985" s="49" customFormat="1" customHeight="1" spans="1:3">
      <c r="A985" s="27">
        <v>2130550</v>
      </c>
      <c r="B985" s="36" t="s">
        <v>939</v>
      </c>
      <c r="C985" s="38">
        <v>0</v>
      </c>
    </row>
    <row r="986" s="49" customFormat="1" customHeight="1" spans="1:3">
      <c r="A986" s="27">
        <v>2130599</v>
      </c>
      <c r="B986" s="36" t="s">
        <v>940</v>
      </c>
      <c r="C986" s="38">
        <v>0</v>
      </c>
    </row>
    <row r="987" s="49" customFormat="1" customHeight="1" spans="1:3">
      <c r="A987" s="27">
        <v>21306</v>
      </c>
      <c r="B987" s="79" t="s">
        <v>941</v>
      </c>
      <c r="C987" s="11">
        <f>SUM(C988:C992)</f>
        <v>350</v>
      </c>
    </row>
    <row r="988" s="49" customFormat="1" customHeight="1" spans="1:3">
      <c r="A988" s="27">
        <v>2130601</v>
      </c>
      <c r="B988" s="36" t="s">
        <v>508</v>
      </c>
      <c r="C988" s="38">
        <v>0</v>
      </c>
    </row>
    <row r="989" s="49" customFormat="1" customHeight="1" spans="1:3">
      <c r="A989" s="27">
        <v>2130602</v>
      </c>
      <c r="B989" s="36" t="s">
        <v>942</v>
      </c>
      <c r="C989" s="38">
        <v>0</v>
      </c>
    </row>
    <row r="990" s="49" customFormat="1" customHeight="1" spans="1:3">
      <c r="A990" s="27">
        <v>2130603</v>
      </c>
      <c r="B990" s="36" t="s">
        <v>943</v>
      </c>
      <c r="C990" s="38">
        <v>0</v>
      </c>
    </row>
    <row r="991" s="49" customFormat="1" customHeight="1" spans="1:3">
      <c r="A991" s="27">
        <v>2130604</v>
      </c>
      <c r="B991" s="36" t="s">
        <v>944</v>
      </c>
      <c r="C991" s="38">
        <v>0</v>
      </c>
    </row>
    <row r="992" s="49" customFormat="1" customHeight="1" spans="1:3">
      <c r="A992" s="27">
        <v>2130699</v>
      </c>
      <c r="B992" s="36" t="s">
        <v>945</v>
      </c>
      <c r="C992" s="38">
        <v>350</v>
      </c>
    </row>
    <row r="993" s="49" customFormat="1" customHeight="1" spans="1:3">
      <c r="A993" s="27">
        <v>21307</v>
      </c>
      <c r="B993" s="79" t="s">
        <v>946</v>
      </c>
      <c r="C993" s="11">
        <f>SUM(C994:C999)</f>
        <v>16</v>
      </c>
    </row>
    <row r="994" s="49" customFormat="1" customHeight="1" spans="1:3">
      <c r="A994" s="27">
        <v>2130701</v>
      </c>
      <c r="B994" s="36" t="s">
        <v>947</v>
      </c>
      <c r="C994" s="38">
        <v>16</v>
      </c>
    </row>
    <row r="995" s="49" customFormat="1" customHeight="1" spans="1:3">
      <c r="A995" s="27">
        <v>2130704</v>
      </c>
      <c r="B995" s="36" t="s">
        <v>948</v>
      </c>
      <c r="C995" s="38">
        <v>0</v>
      </c>
    </row>
    <row r="996" s="49" customFormat="1" customHeight="1" spans="1:3">
      <c r="A996" s="27">
        <v>2130705</v>
      </c>
      <c r="B996" s="36" t="s">
        <v>949</v>
      </c>
      <c r="C996" s="38">
        <v>0</v>
      </c>
    </row>
    <row r="997" s="49" customFormat="1" customHeight="1" spans="1:3">
      <c r="A997" s="27">
        <v>2130706</v>
      </c>
      <c r="B997" s="36" t="s">
        <v>950</v>
      </c>
      <c r="C997" s="38">
        <v>0</v>
      </c>
    </row>
    <row r="998" s="49" customFormat="1" customHeight="1" spans="1:3">
      <c r="A998" s="27">
        <v>2130707</v>
      </c>
      <c r="B998" s="36" t="s">
        <v>951</v>
      </c>
      <c r="C998" s="38">
        <v>0</v>
      </c>
    </row>
    <row r="999" s="49" customFormat="1" customHeight="1" spans="1:3">
      <c r="A999" s="27">
        <v>2130799</v>
      </c>
      <c r="B999" s="36" t="s">
        <v>952</v>
      </c>
      <c r="C999" s="38">
        <v>0</v>
      </c>
    </row>
    <row r="1000" s="49" customFormat="1" customHeight="1" spans="1:3">
      <c r="A1000" s="27">
        <v>21308</v>
      </c>
      <c r="B1000" s="79" t="s">
        <v>953</v>
      </c>
      <c r="C1000" s="11">
        <f>SUM(C1001:C1003)</f>
        <v>51</v>
      </c>
    </row>
    <row r="1001" s="49" customFormat="1" customHeight="1" spans="1:3">
      <c r="A1001" s="27">
        <v>2130801</v>
      </c>
      <c r="B1001" s="36" t="s">
        <v>954</v>
      </c>
      <c r="C1001" s="38">
        <v>0</v>
      </c>
    </row>
    <row r="1002" s="49" customFormat="1" customHeight="1" spans="1:3">
      <c r="A1002" s="27">
        <v>2130802</v>
      </c>
      <c r="B1002" s="36" t="s">
        <v>955</v>
      </c>
      <c r="C1002" s="38">
        <v>51</v>
      </c>
    </row>
    <row r="1003" s="49" customFormat="1" customHeight="1" spans="1:3">
      <c r="A1003" s="27">
        <v>2130899</v>
      </c>
      <c r="B1003" s="36" t="s">
        <v>956</v>
      </c>
      <c r="C1003" s="38">
        <v>0</v>
      </c>
    </row>
    <row r="1004" s="49" customFormat="1" customHeight="1" spans="1:3">
      <c r="A1004" s="27">
        <v>21309</v>
      </c>
      <c r="B1004" s="79" t="s">
        <v>957</v>
      </c>
      <c r="C1004" s="11">
        <f>SUM(C1005:C1007)</f>
        <v>0</v>
      </c>
    </row>
    <row r="1005" s="49" customFormat="1" customHeight="1" spans="1:3">
      <c r="A1005" s="27">
        <v>2130901</v>
      </c>
      <c r="B1005" s="36" t="s">
        <v>958</v>
      </c>
      <c r="C1005" s="38">
        <v>0</v>
      </c>
    </row>
    <row r="1006" s="49" customFormat="1" customHeight="1" spans="1:3">
      <c r="A1006" s="27">
        <v>2130902</v>
      </c>
      <c r="B1006" s="36" t="s">
        <v>959</v>
      </c>
      <c r="C1006" s="38">
        <v>0</v>
      </c>
    </row>
    <row r="1007" s="49" customFormat="1" customHeight="1" spans="1:3">
      <c r="A1007" s="27">
        <v>2130999</v>
      </c>
      <c r="B1007" s="36" t="s">
        <v>960</v>
      </c>
      <c r="C1007" s="38">
        <v>0</v>
      </c>
    </row>
    <row r="1008" s="49" customFormat="1" customHeight="1" spans="1:3">
      <c r="A1008" s="27">
        <v>21399</v>
      </c>
      <c r="B1008" s="79" t="s">
        <v>961</v>
      </c>
      <c r="C1008" s="11">
        <f>C1009+C1010</f>
        <v>1200</v>
      </c>
    </row>
    <row r="1009" s="49" customFormat="1" customHeight="1" spans="1:3">
      <c r="A1009" s="27">
        <v>2139901</v>
      </c>
      <c r="B1009" s="36" t="s">
        <v>962</v>
      </c>
      <c r="C1009" s="38">
        <v>0</v>
      </c>
    </row>
    <row r="1010" s="49" customFormat="1" customHeight="1" spans="1:3">
      <c r="A1010" s="27">
        <v>2139999</v>
      </c>
      <c r="B1010" s="36" t="s">
        <v>963</v>
      </c>
      <c r="C1010" s="38">
        <v>1200</v>
      </c>
    </row>
    <row r="1011" s="49" customFormat="1" customHeight="1" spans="1:3">
      <c r="A1011" s="27">
        <v>214</v>
      </c>
      <c r="B1011" s="79" t="s">
        <v>964</v>
      </c>
      <c r="C1011" s="11">
        <f>SUM(C1012,C1042,C1052,C1062,C1067,C1074,C1079)</f>
        <v>59</v>
      </c>
    </row>
    <row r="1012" s="49" customFormat="1" customHeight="1" spans="1:3">
      <c r="A1012" s="27">
        <v>21401</v>
      </c>
      <c r="B1012" s="79" t="s">
        <v>965</v>
      </c>
      <c r="C1012" s="11">
        <f>SUM(C1013:C1041)</f>
        <v>0</v>
      </c>
    </row>
    <row r="1013" s="49" customFormat="1" customHeight="1" spans="1:3">
      <c r="A1013" s="27">
        <v>2140101</v>
      </c>
      <c r="B1013" s="36" t="s">
        <v>184</v>
      </c>
      <c r="C1013" s="38">
        <v>0</v>
      </c>
    </row>
    <row r="1014" s="49" customFormat="1" customHeight="1" spans="1:3">
      <c r="A1014" s="27">
        <v>2140102</v>
      </c>
      <c r="B1014" s="36" t="s">
        <v>185</v>
      </c>
      <c r="C1014" s="38">
        <v>0</v>
      </c>
    </row>
    <row r="1015" s="49" customFormat="1" customHeight="1" spans="1:3">
      <c r="A1015" s="27">
        <v>2140103</v>
      </c>
      <c r="B1015" s="36" t="s">
        <v>186</v>
      </c>
      <c r="C1015" s="38">
        <v>0</v>
      </c>
    </row>
    <row r="1016" s="49" customFormat="1" customHeight="1" spans="1:3">
      <c r="A1016" s="27">
        <v>2140104</v>
      </c>
      <c r="B1016" s="36" t="s">
        <v>966</v>
      </c>
      <c r="C1016" s="38">
        <v>0</v>
      </c>
    </row>
    <row r="1017" s="49" customFormat="1" customHeight="1" spans="1:3">
      <c r="A1017" s="27">
        <v>2140105</v>
      </c>
      <c r="B1017" s="36" t="s">
        <v>967</v>
      </c>
      <c r="C1017" s="38">
        <v>0</v>
      </c>
    </row>
    <row r="1018" s="49" customFormat="1" customHeight="1" spans="1:3">
      <c r="A1018" s="27">
        <v>2140106</v>
      </c>
      <c r="B1018" s="36" t="s">
        <v>968</v>
      </c>
      <c r="C1018" s="38">
        <v>0</v>
      </c>
    </row>
    <row r="1019" s="49" customFormat="1" customHeight="1" spans="1:3">
      <c r="A1019" s="27">
        <v>2140107</v>
      </c>
      <c r="B1019" s="36" t="s">
        <v>969</v>
      </c>
      <c r="C1019" s="38">
        <v>0</v>
      </c>
    </row>
    <row r="1020" s="49" customFormat="1" customHeight="1" spans="1:3">
      <c r="A1020" s="27">
        <v>2140108</v>
      </c>
      <c r="B1020" s="36" t="s">
        <v>970</v>
      </c>
      <c r="C1020" s="38">
        <v>0</v>
      </c>
    </row>
    <row r="1021" s="49" customFormat="1" customHeight="1" spans="1:3">
      <c r="A1021" s="27">
        <v>2140109</v>
      </c>
      <c r="B1021" s="36" t="s">
        <v>971</v>
      </c>
      <c r="C1021" s="38">
        <v>0</v>
      </c>
    </row>
    <row r="1022" s="49" customFormat="1" customHeight="1" spans="1:3">
      <c r="A1022" s="27">
        <v>2140110</v>
      </c>
      <c r="B1022" s="36" t="s">
        <v>972</v>
      </c>
      <c r="C1022" s="38">
        <v>0</v>
      </c>
    </row>
    <row r="1023" s="49" customFormat="1" customHeight="1" spans="1:3">
      <c r="A1023" s="27">
        <v>2140111</v>
      </c>
      <c r="B1023" s="36" t="s">
        <v>973</v>
      </c>
      <c r="C1023" s="38">
        <v>0</v>
      </c>
    </row>
    <row r="1024" s="49" customFormat="1" customHeight="1" spans="1:3">
      <c r="A1024" s="27">
        <v>2140112</v>
      </c>
      <c r="B1024" s="36" t="s">
        <v>974</v>
      </c>
      <c r="C1024" s="38">
        <v>0</v>
      </c>
    </row>
    <row r="1025" s="49" customFormat="1" customHeight="1" spans="1:3">
      <c r="A1025" s="27">
        <v>2140113</v>
      </c>
      <c r="B1025" s="36" t="s">
        <v>975</v>
      </c>
      <c r="C1025" s="38">
        <v>0</v>
      </c>
    </row>
    <row r="1026" s="49" customFormat="1" customHeight="1" spans="1:3">
      <c r="A1026" s="27">
        <v>2140114</v>
      </c>
      <c r="B1026" s="36" t="s">
        <v>976</v>
      </c>
      <c r="C1026" s="38">
        <v>0</v>
      </c>
    </row>
    <row r="1027" s="49" customFormat="1" customHeight="1" spans="1:3">
      <c r="A1027" s="27">
        <v>2140122</v>
      </c>
      <c r="B1027" s="36" t="s">
        <v>977</v>
      </c>
      <c r="C1027" s="38">
        <v>0</v>
      </c>
    </row>
    <row r="1028" s="49" customFormat="1" customHeight="1" spans="1:3">
      <c r="A1028" s="27">
        <v>2140123</v>
      </c>
      <c r="B1028" s="36" t="s">
        <v>978</v>
      </c>
      <c r="C1028" s="38">
        <v>0</v>
      </c>
    </row>
    <row r="1029" s="49" customFormat="1" customHeight="1" spans="1:3">
      <c r="A1029" s="27">
        <v>2140124</v>
      </c>
      <c r="B1029" s="36" t="s">
        <v>979</v>
      </c>
      <c r="C1029" s="38">
        <v>0</v>
      </c>
    </row>
    <row r="1030" s="49" customFormat="1" customHeight="1" spans="1:3">
      <c r="A1030" s="27">
        <v>2140125</v>
      </c>
      <c r="B1030" s="36" t="s">
        <v>980</v>
      </c>
      <c r="C1030" s="38">
        <v>0</v>
      </c>
    </row>
    <row r="1031" s="49" customFormat="1" customHeight="1" spans="1:3">
      <c r="A1031" s="27">
        <v>2140126</v>
      </c>
      <c r="B1031" s="36" t="s">
        <v>981</v>
      </c>
      <c r="C1031" s="38">
        <v>0</v>
      </c>
    </row>
    <row r="1032" s="49" customFormat="1" customHeight="1" spans="1:3">
      <c r="A1032" s="27">
        <v>2140127</v>
      </c>
      <c r="B1032" s="36" t="s">
        <v>982</v>
      </c>
      <c r="C1032" s="38">
        <v>0</v>
      </c>
    </row>
    <row r="1033" s="49" customFormat="1" customHeight="1" spans="1:3">
      <c r="A1033" s="27">
        <v>2140128</v>
      </c>
      <c r="B1033" s="36" t="s">
        <v>983</v>
      </c>
      <c r="C1033" s="38">
        <v>0</v>
      </c>
    </row>
    <row r="1034" s="49" customFormat="1" customHeight="1" spans="1:3">
      <c r="A1034" s="27">
        <v>2140129</v>
      </c>
      <c r="B1034" s="36" t="s">
        <v>984</v>
      </c>
      <c r="C1034" s="38">
        <v>0</v>
      </c>
    </row>
    <row r="1035" s="49" customFormat="1" customHeight="1" spans="1:3">
      <c r="A1035" s="27">
        <v>2140130</v>
      </c>
      <c r="B1035" s="36" t="s">
        <v>985</v>
      </c>
      <c r="C1035" s="38">
        <v>0</v>
      </c>
    </row>
    <row r="1036" s="49" customFormat="1" customHeight="1" spans="1:3">
      <c r="A1036" s="27">
        <v>2140131</v>
      </c>
      <c r="B1036" s="36" t="s">
        <v>986</v>
      </c>
      <c r="C1036" s="38">
        <v>0</v>
      </c>
    </row>
    <row r="1037" s="49" customFormat="1" customHeight="1" spans="1:3">
      <c r="A1037" s="27">
        <v>2140133</v>
      </c>
      <c r="B1037" s="36" t="s">
        <v>987</v>
      </c>
      <c r="C1037" s="38">
        <v>0</v>
      </c>
    </row>
    <row r="1038" s="49" customFormat="1" customHeight="1" spans="1:3">
      <c r="A1038" s="27">
        <v>2140136</v>
      </c>
      <c r="B1038" s="36" t="s">
        <v>988</v>
      </c>
      <c r="C1038" s="38">
        <v>0</v>
      </c>
    </row>
    <row r="1039" s="49" customFormat="1" customHeight="1" spans="1:3">
      <c r="A1039" s="27">
        <v>2140138</v>
      </c>
      <c r="B1039" s="36" t="s">
        <v>989</v>
      </c>
      <c r="C1039" s="38">
        <v>0</v>
      </c>
    </row>
    <row r="1040" s="49" customFormat="1" customHeight="1" spans="1:3">
      <c r="A1040" s="27">
        <v>2140139</v>
      </c>
      <c r="B1040" s="36" t="s">
        <v>990</v>
      </c>
      <c r="C1040" s="38">
        <v>0</v>
      </c>
    </row>
    <row r="1041" s="49" customFormat="1" customHeight="1" spans="1:3">
      <c r="A1041" s="27">
        <v>2140199</v>
      </c>
      <c r="B1041" s="36" t="s">
        <v>991</v>
      </c>
      <c r="C1041" s="38">
        <v>0</v>
      </c>
    </row>
    <row r="1042" s="49" customFormat="1" customHeight="1" spans="1:3">
      <c r="A1042" s="27">
        <v>21402</v>
      </c>
      <c r="B1042" s="79" t="s">
        <v>992</v>
      </c>
      <c r="C1042" s="11">
        <f>SUM(C1043:C1051)</f>
        <v>0</v>
      </c>
    </row>
    <row r="1043" s="49" customFormat="1" customHeight="1" spans="1:3">
      <c r="A1043" s="27">
        <v>2140201</v>
      </c>
      <c r="B1043" s="36" t="s">
        <v>184</v>
      </c>
      <c r="C1043" s="38">
        <v>0</v>
      </c>
    </row>
    <row r="1044" s="49" customFormat="1" customHeight="1" spans="1:3">
      <c r="A1044" s="27">
        <v>2140202</v>
      </c>
      <c r="B1044" s="36" t="s">
        <v>185</v>
      </c>
      <c r="C1044" s="38">
        <v>0</v>
      </c>
    </row>
    <row r="1045" s="49" customFormat="1" customHeight="1" spans="1:3">
      <c r="A1045" s="27">
        <v>2140203</v>
      </c>
      <c r="B1045" s="36" t="s">
        <v>186</v>
      </c>
      <c r="C1045" s="38">
        <v>0</v>
      </c>
    </row>
    <row r="1046" s="49" customFormat="1" customHeight="1" spans="1:3">
      <c r="A1046" s="27">
        <v>2140204</v>
      </c>
      <c r="B1046" s="36" t="s">
        <v>993</v>
      </c>
      <c r="C1046" s="38">
        <v>0</v>
      </c>
    </row>
    <row r="1047" s="49" customFormat="1" customHeight="1" spans="1:3">
      <c r="A1047" s="27">
        <v>2140205</v>
      </c>
      <c r="B1047" s="36" t="s">
        <v>994</v>
      </c>
      <c r="C1047" s="38">
        <v>0</v>
      </c>
    </row>
    <row r="1048" s="49" customFormat="1" customHeight="1" spans="1:3">
      <c r="A1048" s="27">
        <v>2140206</v>
      </c>
      <c r="B1048" s="36" t="s">
        <v>995</v>
      </c>
      <c r="C1048" s="38">
        <v>0</v>
      </c>
    </row>
    <row r="1049" s="49" customFormat="1" customHeight="1" spans="1:3">
      <c r="A1049" s="27">
        <v>2140207</v>
      </c>
      <c r="B1049" s="36" t="s">
        <v>996</v>
      </c>
      <c r="C1049" s="38">
        <v>0</v>
      </c>
    </row>
    <row r="1050" s="49" customFormat="1" customHeight="1" spans="1:3">
      <c r="A1050" s="27">
        <v>2140208</v>
      </c>
      <c r="B1050" s="36" t="s">
        <v>997</v>
      </c>
      <c r="C1050" s="38">
        <v>0</v>
      </c>
    </row>
    <row r="1051" s="49" customFormat="1" customHeight="1" spans="1:3">
      <c r="A1051" s="27">
        <v>2140299</v>
      </c>
      <c r="B1051" s="36" t="s">
        <v>998</v>
      </c>
      <c r="C1051" s="38">
        <v>0</v>
      </c>
    </row>
    <row r="1052" s="49" customFormat="1" customHeight="1" spans="1:3">
      <c r="A1052" s="27">
        <v>21403</v>
      </c>
      <c r="B1052" s="79" t="s">
        <v>999</v>
      </c>
      <c r="C1052" s="11">
        <f>SUM(C1053:C1061)</f>
        <v>0</v>
      </c>
    </row>
    <row r="1053" s="49" customFormat="1" customHeight="1" spans="1:3">
      <c r="A1053" s="27">
        <v>2140301</v>
      </c>
      <c r="B1053" s="36" t="s">
        <v>184</v>
      </c>
      <c r="C1053" s="38">
        <v>0</v>
      </c>
    </row>
    <row r="1054" s="49" customFormat="1" customHeight="1" spans="1:3">
      <c r="A1054" s="27">
        <v>2140302</v>
      </c>
      <c r="B1054" s="36" t="s">
        <v>185</v>
      </c>
      <c r="C1054" s="38">
        <v>0</v>
      </c>
    </row>
    <row r="1055" s="49" customFormat="1" customHeight="1" spans="1:3">
      <c r="A1055" s="27">
        <v>2140303</v>
      </c>
      <c r="B1055" s="36" t="s">
        <v>186</v>
      </c>
      <c r="C1055" s="38">
        <v>0</v>
      </c>
    </row>
    <row r="1056" s="49" customFormat="1" customHeight="1" spans="1:3">
      <c r="A1056" s="27">
        <v>2140304</v>
      </c>
      <c r="B1056" s="36" t="s">
        <v>1000</v>
      </c>
      <c r="C1056" s="38">
        <v>0</v>
      </c>
    </row>
    <row r="1057" s="49" customFormat="1" customHeight="1" spans="1:3">
      <c r="A1057" s="27">
        <v>2140305</v>
      </c>
      <c r="B1057" s="36" t="s">
        <v>1001</v>
      </c>
      <c r="C1057" s="38">
        <v>0</v>
      </c>
    </row>
    <row r="1058" s="49" customFormat="1" customHeight="1" spans="1:3">
      <c r="A1058" s="27">
        <v>2140306</v>
      </c>
      <c r="B1058" s="36" t="s">
        <v>1002</v>
      </c>
      <c r="C1058" s="38">
        <v>0</v>
      </c>
    </row>
    <row r="1059" s="49" customFormat="1" customHeight="1" spans="1:3">
      <c r="A1059" s="27">
        <v>2140307</v>
      </c>
      <c r="B1059" s="36" t="s">
        <v>1003</v>
      </c>
      <c r="C1059" s="38">
        <v>0</v>
      </c>
    </row>
    <row r="1060" s="49" customFormat="1" customHeight="1" spans="1:3">
      <c r="A1060" s="27">
        <v>2140308</v>
      </c>
      <c r="B1060" s="36" t="s">
        <v>1004</v>
      </c>
      <c r="C1060" s="38">
        <v>0</v>
      </c>
    </row>
    <row r="1061" s="49" customFormat="1" customHeight="1" spans="1:3">
      <c r="A1061" s="27">
        <v>2140399</v>
      </c>
      <c r="B1061" s="36" t="s">
        <v>1005</v>
      </c>
      <c r="C1061" s="38">
        <v>0</v>
      </c>
    </row>
    <row r="1062" s="49" customFormat="1" customHeight="1" spans="1:3">
      <c r="A1062" s="27">
        <v>21404</v>
      </c>
      <c r="B1062" s="79" t="s">
        <v>1006</v>
      </c>
      <c r="C1062" s="11">
        <f>SUM(C1063:C1066)</f>
        <v>59</v>
      </c>
    </row>
    <row r="1063" s="49" customFormat="1" customHeight="1" spans="1:3">
      <c r="A1063" s="27">
        <v>2140401</v>
      </c>
      <c r="B1063" s="36" t="s">
        <v>1007</v>
      </c>
      <c r="C1063" s="38">
        <v>59</v>
      </c>
    </row>
    <row r="1064" s="49" customFormat="1" customHeight="1" spans="1:3">
      <c r="A1064" s="27">
        <v>2140402</v>
      </c>
      <c r="B1064" s="36" t="s">
        <v>1008</v>
      </c>
      <c r="C1064" s="38">
        <v>0</v>
      </c>
    </row>
    <row r="1065" s="49" customFormat="1" customHeight="1" spans="1:3">
      <c r="A1065" s="27">
        <v>2140403</v>
      </c>
      <c r="B1065" s="36" t="s">
        <v>1009</v>
      </c>
      <c r="C1065" s="38">
        <v>0</v>
      </c>
    </row>
    <row r="1066" s="49" customFormat="1" customHeight="1" spans="1:3">
      <c r="A1066" s="27">
        <v>2140499</v>
      </c>
      <c r="B1066" s="36" t="s">
        <v>1010</v>
      </c>
      <c r="C1066" s="38">
        <v>0</v>
      </c>
    </row>
    <row r="1067" s="49" customFormat="1" customHeight="1" spans="1:3">
      <c r="A1067" s="27">
        <v>21405</v>
      </c>
      <c r="B1067" s="79" t="s">
        <v>1011</v>
      </c>
      <c r="C1067" s="11">
        <f>SUM(C1068:C1073)</f>
        <v>0</v>
      </c>
    </row>
    <row r="1068" s="49" customFormat="1" customHeight="1" spans="1:3">
      <c r="A1068" s="27">
        <v>2140501</v>
      </c>
      <c r="B1068" s="36" t="s">
        <v>184</v>
      </c>
      <c r="C1068" s="38">
        <v>0</v>
      </c>
    </row>
    <row r="1069" s="49" customFormat="1" customHeight="1" spans="1:3">
      <c r="A1069" s="27">
        <v>2140502</v>
      </c>
      <c r="B1069" s="36" t="s">
        <v>185</v>
      </c>
      <c r="C1069" s="38">
        <v>0</v>
      </c>
    </row>
    <row r="1070" s="49" customFormat="1" customHeight="1" spans="1:3">
      <c r="A1070" s="27">
        <v>2140503</v>
      </c>
      <c r="B1070" s="36" t="s">
        <v>186</v>
      </c>
      <c r="C1070" s="38">
        <v>0</v>
      </c>
    </row>
    <row r="1071" s="49" customFormat="1" customHeight="1" spans="1:3">
      <c r="A1071" s="27">
        <v>2140504</v>
      </c>
      <c r="B1071" s="36" t="s">
        <v>997</v>
      </c>
      <c r="C1071" s="38">
        <v>0</v>
      </c>
    </row>
    <row r="1072" s="49" customFormat="1" customHeight="1" spans="1:3">
      <c r="A1072" s="27">
        <v>2140505</v>
      </c>
      <c r="B1072" s="36" t="s">
        <v>1012</v>
      </c>
      <c r="C1072" s="38">
        <v>0</v>
      </c>
    </row>
    <row r="1073" s="49" customFormat="1" customHeight="1" spans="1:3">
      <c r="A1073" s="27">
        <v>2140599</v>
      </c>
      <c r="B1073" s="36" t="s">
        <v>1013</v>
      </c>
      <c r="C1073" s="38">
        <v>0</v>
      </c>
    </row>
    <row r="1074" s="49" customFormat="1" customHeight="1" spans="1:3">
      <c r="A1074" s="27">
        <v>21406</v>
      </c>
      <c r="B1074" s="79" t="s">
        <v>1014</v>
      </c>
      <c r="C1074" s="11">
        <f>SUM(C1075:C1078)</f>
        <v>0</v>
      </c>
    </row>
    <row r="1075" s="49" customFormat="1" customHeight="1" spans="1:3">
      <c r="A1075" s="27">
        <v>2140601</v>
      </c>
      <c r="B1075" s="36" t="s">
        <v>1015</v>
      </c>
      <c r="C1075" s="38">
        <v>0</v>
      </c>
    </row>
    <row r="1076" s="49" customFormat="1" customHeight="1" spans="1:3">
      <c r="A1076" s="27">
        <v>2140602</v>
      </c>
      <c r="B1076" s="36" t="s">
        <v>1016</v>
      </c>
      <c r="C1076" s="38">
        <v>0</v>
      </c>
    </row>
    <row r="1077" s="49" customFormat="1" customHeight="1" spans="1:3">
      <c r="A1077" s="27">
        <v>2140603</v>
      </c>
      <c r="B1077" s="36" t="s">
        <v>1017</v>
      </c>
      <c r="C1077" s="38">
        <v>0</v>
      </c>
    </row>
    <row r="1078" s="49" customFormat="1" customHeight="1" spans="1:3">
      <c r="A1078" s="27">
        <v>2140699</v>
      </c>
      <c r="B1078" s="36" t="s">
        <v>1018</v>
      </c>
      <c r="C1078" s="38">
        <v>0</v>
      </c>
    </row>
    <row r="1079" s="49" customFormat="1" customHeight="1" spans="1:3">
      <c r="A1079" s="27">
        <v>21499</v>
      </c>
      <c r="B1079" s="79" t="s">
        <v>1019</v>
      </c>
      <c r="C1079" s="11">
        <f>SUM(C1080:C1081)</f>
        <v>0</v>
      </c>
    </row>
    <row r="1080" s="49" customFormat="1" customHeight="1" spans="1:3">
      <c r="A1080" s="27">
        <v>2149901</v>
      </c>
      <c r="B1080" s="36" t="s">
        <v>1020</v>
      </c>
      <c r="C1080" s="38">
        <v>0</v>
      </c>
    </row>
    <row r="1081" s="49" customFormat="1" customHeight="1" spans="1:3">
      <c r="A1081" s="27">
        <v>2149999</v>
      </c>
      <c r="B1081" s="36" t="s">
        <v>1021</v>
      </c>
      <c r="C1081" s="38">
        <v>0</v>
      </c>
    </row>
    <row r="1082" s="49" customFormat="1" customHeight="1" spans="1:3">
      <c r="A1082" s="27">
        <v>215</v>
      </c>
      <c r="B1082" s="79" t="s">
        <v>1022</v>
      </c>
      <c r="C1082" s="11">
        <f>SUM(C1083,C1093,C1109,C1114,C1128,C1137,C1144,C1151)</f>
        <v>10888</v>
      </c>
    </row>
    <row r="1083" s="49" customFormat="1" customHeight="1" spans="1:3">
      <c r="A1083" s="27">
        <v>21501</v>
      </c>
      <c r="B1083" s="79" t="s">
        <v>1023</v>
      </c>
      <c r="C1083" s="11">
        <f>SUM(C1084:C1092)</f>
        <v>0</v>
      </c>
    </row>
    <row r="1084" s="49" customFormat="1" customHeight="1" spans="1:3">
      <c r="A1084" s="27">
        <v>2150101</v>
      </c>
      <c r="B1084" s="36" t="s">
        <v>184</v>
      </c>
      <c r="C1084" s="38">
        <v>0</v>
      </c>
    </row>
    <row r="1085" s="49" customFormat="1" customHeight="1" spans="1:3">
      <c r="A1085" s="27">
        <v>2150102</v>
      </c>
      <c r="B1085" s="36" t="s">
        <v>185</v>
      </c>
      <c r="C1085" s="38">
        <v>0</v>
      </c>
    </row>
    <row r="1086" s="49" customFormat="1" customHeight="1" spans="1:3">
      <c r="A1086" s="27">
        <v>2150103</v>
      </c>
      <c r="B1086" s="36" t="s">
        <v>186</v>
      </c>
      <c r="C1086" s="38">
        <v>0</v>
      </c>
    </row>
    <row r="1087" s="49" customFormat="1" customHeight="1" spans="1:3">
      <c r="A1087" s="27">
        <v>2150104</v>
      </c>
      <c r="B1087" s="36" t="s">
        <v>1024</v>
      </c>
      <c r="C1087" s="38">
        <v>0</v>
      </c>
    </row>
    <row r="1088" s="49" customFormat="1" customHeight="1" spans="1:3">
      <c r="A1088" s="27">
        <v>2150105</v>
      </c>
      <c r="B1088" s="36" t="s">
        <v>1025</v>
      </c>
      <c r="C1088" s="38">
        <v>0</v>
      </c>
    </row>
    <row r="1089" s="49" customFormat="1" customHeight="1" spans="1:3">
      <c r="A1089" s="27">
        <v>2150106</v>
      </c>
      <c r="B1089" s="36" t="s">
        <v>1026</v>
      </c>
      <c r="C1089" s="38">
        <v>0</v>
      </c>
    </row>
    <row r="1090" s="49" customFormat="1" customHeight="1" spans="1:3">
      <c r="A1090" s="27">
        <v>2150107</v>
      </c>
      <c r="B1090" s="36" t="s">
        <v>1027</v>
      </c>
      <c r="C1090" s="38">
        <v>0</v>
      </c>
    </row>
    <row r="1091" s="49" customFormat="1" customHeight="1" spans="1:3">
      <c r="A1091" s="27">
        <v>2150108</v>
      </c>
      <c r="B1091" s="36" t="s">
        <v>1028</v>
      </c>
      <c r="C1091" s="38">
        <v>0</v>
      </c>
    </row>
    <row r="1092" s="49" customFormat="1" customHeight="1" spans="1:3">
      <c r="A1092" s="27">
        <v>2150199</v>
      </c>
      <c r="B1092" s="36" t="s">
        <v>1029</v>
      </c>
      <c r="C1092" s="38">
        <v>0</v>
      </c>
    </row>
    <row r="1093" s="49" customFormat="1" customHeight="1" spans="1:3">
      <c r="A1093" s="27">
        <v>21502</v>
      </c>
      <c r="B1093" s="79" t="s">
        <v>1030</v>
      </c>
      <c r="C1093" s="11">
        <f>SUM(C1094:C1108)</f>
        <v>0</v>
      </c>
    </row>
    <row r="1094" s="49" customFormat="1" customHeight="1" spans="1:3">
      <c r="A1094" s="27">
        <v>2150201</v>
      </c>
      <c r="B1094" s="36" t="s">
        <v>184</v>
      </c>
      <c r="C1094" s="38">
        <v>0</v>
      </c>
    </row>
    <row r="1095" s="49" customFormat="1" customHeight="1" spans="1:3">
      <c r="A1095" s="27">
        <v>2150202</v>
      </c>
      <c r="B1095" s="36" t="s">
        <v>185</v>
      </c>
      <c r="C1095" s="38">
        <v>0</v>
      </c>
    </row>
    <row r="1096" s="49" customFormat="1" customHeight="1" spans="1:3">
      <c r="A1096" s="27">
        <v>2150203</v>
      </c>
      <c r="B1096" s="36" t="s">
        <v>186</v>
      </c>
      <c r="C1096" s="38">
        <v>0</v>
      </c>
    </row>
    <row r="1097" s="49" customFormat="1" customHeight="1" spans="1:3">
      <c r="A1097" s="27">
        <v>2150204</v>
      </c>
      <c r="B1097" s="36" t="s">
        <v>1031</v>
      </c>
      <c r="C1097" s="38">
        <v>0</v>
      </c>
    </row>
    <row r="1098" s="49" customFormat="1" customHeight="1" spans="1:3">
      <c r="A1098" s="27">
        <v>2150205</v>
      </c>
      <c r="B1098" s="36" t="s">
        <v>1032</v>
      </c>
      <c r="C1098" s="38">
        <v>0</v>
      </c>
    </row>
    <row r="1099" s="49" customFormat="1" customHeight="1" spans="1:3">
      <c r="A1099" s="27">
        <v>2150206</v>
      </c>
      <c r="B1099" s="36" t="s">
        <v>1033</v>
      </c>
      <c r="C1099" s="38">
        <v>0</v>
      </c>
    </row>
    <row r="1100" s="49" customFormat="1" customHeight="1" spans="1:3">
      <c r="A1100" s="27">
        <v>2150207</v>
      </c>
      <c r="B1100" s="36" t="s">
        <v>1034</v>
      </c>
      <c r="C1100" s="38">
        <v>0</v>
      </c>
    </row>
    <row r="1101" s="49" customFormat="1" customHeight="1" spans="1:3">
      <c r="A1101" s="27">
        <v>2150208</v>
      </c>
      <c r="B1101" s="36" t="s">
        <v>1035</v>
      </c>
      <c r="C1101" s="38">
        <v>0</v>
      </c>
    </row>
    <row r="1102" s="49" customFormat="1" customHeight="1" spans="1:3">
      <c r="A1102" s="27">
        <v>2150209</v>
      </c>
      <c r="B1102" s="36" t="s">
        <v>1036</v>
      </c>
      <c r="C1102" s="38">
        <v>0</v>
      </c>
    </row>
    <row r="1103" s="49" customFormat="1" customHeight="1" spans="1:3">
      <c r="A1103" s="27">
        <v>2150210</v>
      </c>
      <c r="B1103" s="36" t="s">
        <v>1037</v>
      </c>
      <c r="C1103" s="38">
        <v>0</v>
      </c>
    </row>
    <row r="1104" s="49" customFormat="1" customHeight="1" spans="1:3">
      <c r="A1104" s="27">
        <v>2150212</v>
      </c>
      <c r="B1104" s="36" t="s">
        <v>1038</v>
      </c>
      <c r="C1104" s="38">
        <v>0</v>
      </c>
    </row>
    <row r="1105" s="49" customFormat="1" customHeight="1" spans="1:3">
      <c r="A1105" s="27">
        <v>2150213</v>
      </c>
      <c r="B1105" s="36" t="s">
        <v>1039</v>
      </c>
      <c r="C1105" s="38">
        <v>0</v>
      </c>
    </row>
    <row r="1106" s="49" customFormat="1" customHeight="1" spans="1:3">
      <c r="A1106" s="27">
        <v>2150214</v>
      </c>
      <c r="B1106" s="36" t="s">
        <v>1040</v>
      </c>
      <c r="C1106" s="38">
        <v>0</v>
      </c>
    </row>
    <row r="1107" s="49" customFormat="1" customHeight="1" spans="1:3">
      <c r="A1107" s="27">
        <v>2150215</v>
      </c>
      <c r="B1107" s="36" t="s">
        <v>1041</v>
      </c>
      <c r="C1107" s="38">
        <v>0</v>
      </c>
    </row>
    <row r="1108" s="49" customFormat="1" customHeight="1" spans="1:3">
      <c r="A1108" s="27">
        <v>2150299</v>
      </c>
      <c r="B1108" s="36" t="s">
        <v>1042</v>
      </c>
      <c r="C1108" s="38">
        <v>0</v>
      </c>
    </row>
    <row r="1109" s="49" customFormat="1" customHeight="1" spans="1:3">
      <c r="A1109" s="27">
        <v>21503</v>
      </c>
      <c r="B1109" s="79" t="s">
        <v>1043</v>
      </c>
      <c r="C1109" s="11">
        <f>SUM(C1110:C1113)</f>
        <v>0</v>
      </c>
    </row>
    <row r="1110" s="49" customFormat="1" customHeight="1" spans="1:3">
      <c r="A1110" s="27">
        <v>2150301</v>
      </c>
      <c r="B1110" s="36" t="s">
        <v>184</v>
      </c>
      <c r="C1110" s="38">
        <v>0</v>
      </c>
    </row>
    <row r="1111" s="49" customFormat="1" customHeight="1" spans="1:3">
      <c r="A1111" s="27">
        <v>2150302</v>
      </c>
      <c r="B1111" s="36" t="s">
        <v>185</v>
      </c>
      <c r="C1111" s="38">
        <v>0</v>
      </c>
    </row>
    <row r="1112" s="49" customFormat="1" customHeight="1" spans="1:3">
      <c r="A1112" s="27">
        <v>2150303</v>
      </c>
      <c r="B1112" s="36" t="s">
        <v>186</v>
      </c>
      <c r="C1112" s="38">
        <v>0</v>
      </c>
    </row>
    <row r="1113" s="49" customFormat="1" customHeight="1" spans="1:3">
      <c r="A1113" s="27">
        <v>2150399</v>
      </c>
      <c r="B1113" s="36" t="s">
        <v>1044</v>
      </c>
      <c r="C1113" s="38">
        <v>0</v>
      </c>
    </row>
    <row r="1114" s="49" customFormat="1" customHeight="1" spans="1:3">
      <c r="A1114" s="27">
        <v>21505</v>
      </c>
      <c r="B1114" s="79" t="s">
        <v>1045</v>
      </c>
      <c r="C1114" s="11">
        <f>SUM(C1115:C1127)</f>
        <v>1490</v>
      </c>
    </row>
    <row r="1115" s="49" customFormat="1" customHeight="1" spans="1:3">
      <c r="A1115" s="27">
        <v>2150501</v>
      </c>
      <c r="B1115" s="36" t="s">
        <v>184</v>
      </c>
      <c r="C1115" s="38">
        <v>0</v>
      </c>
    </row>
    <row r="1116" s="49" customFormat="1" customHeight="1" spans="1:3">
      <c r="A1116" s="27">
        <v>2150502</v>
      </c>
      <c r="B1116" s="36" t="s">
        <v>185</v>
      </c>
      <c r="C1116" s="38">
        <v>0</v>
      </c>
    </row>
    <row r="1117" s="49" customFormat="1" customHeight="1" spans="1:3">
      <c r="A1117" s="27">
        <v>2150503</v>
      </c>
      <c r="B1117" s="36" t="s">
        <v>186</v>
      </c>
      <c r="C1117" s="38">
        <v>0</v>
      </c>
    </row>
    <row r="1118" s="49" customFormat="1" customHeight="1" spans="1:3">
      <c r="A1118" s="27">
        <v>2150505</v>
      </c>
      <c r="B1118" s="36" t="s">
        <v>1046</v>
      </c>
      <c r="C1118" s="38">
        <v>0</v>
      </c>
    </row>
    <row r="1119" s="49" customFormat="1" customHeight="1" spans="1:3">
      <c r="A1119" s="27">
        <v>2150506</v>
      </c>
      <c r="B1119" s="36" t="s">
        <v>1047</v>
      </c>
      <c r="C1119" s="38">
        <v>60</v>
      </c>
    </row>
    <row r="1120" s="49" customFormat="1" customHeight="1" spans="1:3">
      <c r="A1120" s="27">
        <v>2150507</v>
      </c>
      <c r="B1120" s="36" t="s">
        <v>1048</v>
      </c>
      <c r="C1120" s="38">
        <v>3</v>
      </c>
    </row>
    <row r="1121" s="49" customFormat="1" customHeight="1" spans="1:3">
      <c r="A1121" s="27">
        <v>2150508</v>
      </c>
      <c r="B1121" s="36" t="s">
        <v>1049</v>
      </c>
      <c r="C1121" s="38">
        <v>0</v>
      </c>
    </row>
    <row r="1122" s="49" customFormat="1" customHeight="1" spans="1:3">
      <c r="A1122" s="27">
        <v>2150509</v>
      </c>
      <c r="B1122" s="36" t="s">
        <v>1050</v>
      </c>
      <c r="C1122" s="38">
        <v>0</v>
      </c>
    </row>
    <row r="1123" s="49" customFormat="1" customHeight="1" spans="1:3">
      <c r="A1123" s="27">
        <v>2150510</v>
      </c>
      <c r="B1123" s="36" t="s">
        <v>1051</v>
      </c>
      <c r="C1123" s="38">
        <v>65</v>
      </c>
    </row>
    <row r="1124" s="49" customFormat="1" customHeight="1" spans="1:3">
      <c r="A1124" s="27">
        <v>2150511</v>
      </c>
      <c r="B1124" s="36" t="s">
        <v>1052</v>
      </c>
      <c r="C1124" s="38">
        <v>0</v>
      </c>
    </row>
    <row r="1125" s="49" customFormat="1" customHeight="1" spans="1:3">
      <c r="A1125" s="27">
        <v>2150513</v>
      </c>
      <c r="B1125" s="36" t="s">
        <v>997</v>
      </c>
      <c r="C1125" s="38">
        <v>0</v>
      </c>
    </row>
    <row r="1126" s="49" customFormat="1" customHeight="1" spans="1:3">
      <c r="A1126" s="27">
        <v>2150515</v>
      </c>
      <c r="B1126" s="36" t="s">
        <v>1053</v>
      </c>
      <c r="C1126" s="38">
        <v>130</v>
      </c>
    </row>
    <row r="1127" s="49" customFormat="1" customHeight="1" spans="1:3">
      <c r="A1127" s="27">
        <v>2150599</v>
      </c>
      <c r="B1127" s="36" t="s">
        <v>1054</v>
      </c>
      <c r="C1127" s="38">
        <v>1232</v>
      </c>
    </row>
    <row r="1128" s="49" customFormat="1" customHeight="1" spans="1:3">
      <c r="A1128" s="27">
        <v>21506</v>
      </c>
      <c r="B1128" s="79" t="s">
        <v>1055</v>
      </c>
      <c r="C1128" s="11">
        <f>SUM(C1129:C1136)</f>
        <v>160</v>
      </c>
    </row>
    <row r="1129" s="49" customFormat="1" customHeight="1" spans="1:3">
      <c r="A1129" s="27">
        <v>2150601</v>
      </c>
      <c r="B1129" s="36" t="s">
        <v>184</v>
      </c>
      <c r="C1129" s="38">
        <v>58</v>
      </c>
    </row>
    <row r="1130" s="49" customFormat="1" customHeight="1" spans="1:3">
      <c r="A1130" s="27">
        <v>2150602</v>
      </c>
      <c r="B1130" s="36" t="s">
        <v>185</v>
      </c>
      <c r="C1130" s="38">
        <v>7</v>
      </c>
    </row>
    <row r="1131" s="49" customFormat="1" customHeight="1" spans="1:3">
      <c r="A1131" s="27">
        <v>2150603</v>
      </c>
      <c r="B1131" s="36" t="s">
        <v>186</v>
      </c>
      <c r="C1131" s="38">
        <v>0</v>
      </c>
    </row>
    <row r="1132" s="49" customFormat="1" customHeight="1" spans="1:3">
      <c r="A1132" s="27">
        <v>2150604</v>
      </c>
      <c r="B1132" s="36" t="s">
        <v>1056</v>
      </c>
      <c r="C1132" s="38">
        <v>0</v>
      </c>
    </row>
    <row r="1133" s="49" customFormat="1" customHeight="1" spans="1:3">
      <c r="A1133" s="27">
        <v>2150605</v>
      </c>
      <c r="B1133" s="36" t="s">
        <v>1057</v>
      </c>
      <c r="C1133" s="38">
        <v>30</v>
      </c>
    </row>
    <row r="1134" s="49" customFormat="1" customHeight="1" spans="1:3">
      <c r="A1134" s="27">
        <v>2150606</v>
      </c>
      <c r="B1134" s="36" t="s">
        <v>1058</v>
      </c>
      <c r="C1134" s="38">
        <v>0</v>
      </c>
    </row>
    <row r="1135" s="49" customFormat="1" customHeight="1" spans="1:3">
      <c r="A1135" s="27">
        <v>2150607</v>
      </c>
      <c r="B1135" s="36" t="s">
        <v>1059</v>
      </c>
      <c r="C1135" s="38">
        <v>0</v>
      </c>
    </row>
    <row r="1136" s="49" customFormat="1" customHeight="1" spans="1:3">
      <c r="A1136" s="27">
        <v>2150699</v>
      </c>
      <c r="B1136" s="36" t="s">
        <v>1060</v>
      </c>
      <c r="C1136" s="38">
        <v>65</v>
      </c>
    </row>
    <row r="1137" s="49" customFormat="1" customHeight="1" spans="1:3">
      <c r="A1137" s="27">
        <v>21507</v>
      </c>
      <c r="B1137" s="79" t="s">
        <v>1061</v>
      </c>
      <c r="C1137" s="11">
        <f>SUM(C1138:C1143)</f>
        <v>0</v>
      </c>
    </row>
    <row r="1138" s="49" customFormat="1" customHeight="1" spans="1:3">
      <c r="A1138" s="27">
        <v>2150701</v>
      </c>
      <c r="B1138" s="36" t="s">
        <v>184</v>
      </c>
      <c r="C1138" s="38">
        <v>0</v>
      </c>
    </row>
    <row r="1139" s="49" customFormat="1" customHeight="1" spans="1:3">
      <c r="A1139" s="27">
        <v>2150702</v>
      </c>
      <c r="B1139" s="36" t="s">
        <v>185</v>
      </c>
      <c r="C1139" s="38">
        <v>0</v>
      </c>
    </row>
    <row r="1140" s="49" customFormat="1" customHeight="1" spans="1:3">
      <c r="A1140" s="27">
        <v>2150703</v>
      </c>
      <c r="B1140" s="36" t="s">
        <v>186</v>
      </c>
      <c r="C1140" s="38">
        <v>0</v>
      </c>
    </row>
    <row r="1141" s="49" customFormat="1" customHeight="1" spans="1:3">
      <c r="A1141" s="27">
        <v>2150704</v>
      </c>
      <c r="B1141" s="36" t="s">
        <v>1062</v>
      </c>
      <c r="C1141" s="38">
        <v>0</v>
      </c>
    </row>
    <row r="1142" s="49" customFormat="1" customHeight="1" spans="1:3">
      <c r="A1142" s="27">
        <v>2150705</v>
      </c>
      <c r="B1142" s="36" t="s">
        <v>1063</v>
      </c>
      <c r="C1142" s="38">
        <v>0</v>
      </c>
    </row>
    <row r="1143" s="49" customFormat="1" customHeight="1" spans="1:3">
      <c r="A1143" s="27">
        <v>2150799</v>
      </c>
      <c r="B1143" s="36" t="s">
        <v>1064</v>
      </c>
      <c r="C1143" s="38">
        <v>0</v>
      </c>
    </row>
    <row r="1144" s="49" customFormat="1" customHeight="1" spans="1:3">
      <c r="A1144" s="27">
        <v>21508</v>
      </c>
      <c r="B1144" s="79" t="s">
        <v>1065</v>
      </c>
      <c r="C1144" s="11">
        <f>SUM(C1145:C1150)</f>
        <v>3944</v>
      </c>
    </row>
    <row r="1145" s="49" customFormat="1" customHeight="1" spans="1:3">
      <c r="A1145" s="27">
        <v>2150801</v>
      </c>
      <c r="B1145" s="36" t="s">
        <v>184</v>
      </c>
      <c r="C1145" s="38">
        <v>0</v>
      </c>
    </row>
    <row r="1146" s="49" customFormat="1" customHeight="1" spans="1:3">
      <c r="A1146" s="27">
        <v>2150802</v>
      </c>
      <c r="B1146" s="36" t="s">
        <v>185</v>
      </c>
      <c r="C1146" s="38">
        <v>0</v>
      </c>
    </row>
    <row r="1147" s="49" customFormat="1" customHeight="1" spans="1:3">
      <c r="A1147" s="27">
        <v>2150803</v>
      </c>
      <c r="B1147" s="36" t="s">
        <v>186</v>
      </c>
      <c r="C1147" s="38">
        <v>0</v>
      </c>
    </row>
    <row r="1148" s="49" customFormat="1" customHeight="1" spans="1:3">
      <c r="A1148" s="27">
        <v>2150804</v>
      </c>
      <c r="B1148" s="36" t="s">
        <v>1066</v>
      </c>
      <c r="C1148" s="38">
        <v>125</v>
      </c>
    </row>
    <row r="1149" s="49" customFormat="1" customHeight="1" spans="1:3">
      <c r="A1149" s="27">
        <v>2150805</v>
      </c>
      <c r="B1149" s="36" t="s">
        <v>1067</v>
      </c>
      <c r="C1149" s="38">
        <v>1351</v>
      </c>
    </row>
    <row r="1150" s="49" customFormat="1" customHeight="1" spans="1:3">
      <c r="A1150" s="27">
        <v>2150899</v>
      </c>
      <c r="B1150" s="36" t="s">
        <v>1068</v>
      </c>
      <c r="C1150" s="38">
        <v>2468</v>
      </c>
    </row>
    <row r="1151" s="49" customFormat="1" customHeight="1" spans="1:3">
      <c r="A1151" s="27">
        <v>21599</v>
      </c>
      <c r="B1151" s="79" t="s">
        <v>1069</v>
      </c>
      <c r="C1151" s="11">
        <f>SUM(C1152:C1157)</f>
        <v>5294</v>
      </c>
    </row>
    <row r="1152" s="49" customFormat="1" customHeight="1" spans="1:3">
      <c r="A1152" s="27">
        <v>2159901</v>
      </c>
      <c r="B1152" s="36" t="s">
        <v>1070</v>
      </c>
      <c r="C1152" s="38">
        <v>0</v>
      </c>
    </row>
    <row r="1153" s="49" customFormat="1" customHeight="1" spans="1:3">
      <c r="A1153" s="27">
        <v>2159902</v>
      </c>
      <c r="B1153" s="36" t="s">
        <v>1071</v>
      </c>
      <c r="C1153" s="38">
        <v>5249</v>
      </c>
    </row>
    <row r="1154" s="49" customFormat="1" customHeight="1" spans="1:3">
      <c r="A1154" s="27">
        <v>2159904</v>
      </c>
      <c r="B1154" s="36" t="s">
        <v>1072</v>
      </c>
      <c r="C1154" s="38">
        <v>0</v>
      </c>
    </row>
    <row r="1155" s="49" customFormat="1" customHeight="1" spans="1:3">
      <c r="A1155" s="27">
        <v>2159905</v>
      </c>
      <c r="B1155" s="36" t="s">
        <v>1073</v>
      </c>
      <c r="C1155" s="38">
        <v>0</v>
      </c>
    </row>
    <row r="1156" s="49" customFormat="1" customHeight="1" spans="1:3">
      <c r="A1156" s="27">
        <v>2159906</v>
      </c>
      <c r="B1156" s="36" t="s">
        <v>1074</v>
      </c>
      <c r="C1156" s="38">
        <v>0</v>
      </c>
    </row>
    <row r="1157" s="49" customFormat="1" customHeight="1" spans="1:3">
      <c r="A1157" s="27">
        <v>2159999</v>
      </c>
      <c r="B1157" s="36" t="s">
        <v>1075</v>
      </c>
      <c r="C1157" s="38">
        <v>45</v>
      </c>
    </row>
    <row r="1158" s="49" customFormat="1" customHeight="1" spans="1:3">
      <c r="A1158" s="27">
        <v>216</v>
      </c>
      <c r="B1158" s="79" t="s">
        <v>1076</v>
      </c>
      <c r="C1158" s="11">
        <f>SUM(C1159,C1169,C1176,C1182)</f>
        <v>1831</v>
      </c>
    </row>
    <row r="1159" s="49" customFormat="1" customHeight="1" spans="1:3">
      <c r="A1159" s="27">
        <v>21602</v>
      </c>
      <c r="B1159" s="79" t="s">
        <v>1077</v>
      </c>
      <c r="C1159" s="11">
        <f>SUM(C1160:C1168)</f>
        <v>418</v>
      </c>
    </row>
    <row r="1160" s="49" customFormat="1" customHeight="1" spans="1:3">
      <c r="A1160" s="27">
        <v>2160201</v>
      </c>
      <c r="B1160" s="36" t="s">
        <v>184</v>
      </c>
      <c r="C1160" s="38">
        <v>0</v>
      </c>
    </row>
    <row r="1161" s="49" customFormat="1" customHeight="1" spans="1:3">
      <c r="A1161" s="27">
        <v>2160202</v>
      </c>
      <c r="B1161" s="36" t="s">
        <v>185</v>
      </c>
      <c r="C1161" s="38">
        <v>0</v>
      </c>
    </row>
    <row r="1162" s="49" customFormat="1" customHeight="1" spans="1:3">
      <c r="A1162" s="27">
        <v>2160203</v>
      </c>
      <c r="B1162" s="36" t="s">
        <v>186</v>
      </c>
      <c r="C1162" s="38">
        <v>0</v>
      </c>
    </row>
    <row r="1163" s="49" customFormat="1" customHeight="1" spans="1:3">
      <c r="A1163" s="27">
        <v>2160216</v>
      </c>
      <c r="B1163" s="36" t="s">
        <v>1078</v>
      </c>
      <c r="C1163" s="38">
        <v>0</v>
      </c>
    </row>
    <row r="1164" s="49" customFormat="1" customHeight="1" spans="1:3">
      <c r="A1164" s="27">
        <v>2160217</v>
      </c>
      <c r="B1164" s="36" t="s">
        <v>1079</v>
      </c>
      <c r="C1164" s="38">
        <v>0</v>
      </c>
    </row>
    <row r="1165" s="49" customFormat="1" customHeight="1" spans="1:3">
      <c r="A1165" s="27">
        <v>2160218</v>
      </c>
      <c r="B1165" s="36" t="s">
        <v>1080</v>
      </c>
      <c r="C1165" s="38">
        <v>0</v>
      </c>
    </row>
    <row r="1166" s="49" customFormat="1" customHeight="1" spans="1:3">
      <c r="A1166" s="27">
        <v>2160219</v>
      </c>
      <c r="B1166" s="36" t="s">
        <v>1081</v>
      </c>
      <c r="C1166" s="38">
        <v>0</v>
      </c>
    </row>
    <row r="1167" s="49" customFormat="1" customHeight="1" spans="1:3">
      <c r="A1167" s="27">
        <v>2160250</v>
      </c>
      <c r="B1167" s="36" t="s">
        <v>193</v>
      </c>
      <c r="C1167" s="38">
        <v>0</v>
      </c>
    </row>
    <row r="1168" s="49" customFormat="1" customHeight="1" spans="1:3">
      <c r="A1168" s="27">
        <v>2160299</v>
      </c>
      <c r="B1168" s="36" t="s">
        <v>1082</v>
      </c>
      <c r="C1168" s="38">
        <v>418</v>
      </c>
    </row>
    <row r="1169" s="49" customFormat="1" customHeight="1" spans="1:3">
      <c r="A1169" s="27">
        <v>21605</v>
      </c>
      <c r="B1169" s="79" t="s">
        <v>1083</v>
      </c>
      <c r="C1169" s="11">
        <f>SUM(C1170:C1175)</f>
        <v>441</v>
      </c>
    </row>
    <row r="1170" s="49" customFormat="1" customHeight="1" spans="1:3">
      <c r="A1170" s="27">
        <v>2160501</v>
      </c>
      <c r="B1170" s="36" t="s">
        <v>184</v>
      </c>
      <c r="C1170" s="38">
        <v>0</v>
      </c>
    </row>
    <row r="1171" s="49" customFormat="1" customHeight="1" spans="1:3">
      <c r="A1171" s="27">
        <v>2160502</v>
      </c>
      <c r="B1171" s="36" t="s">
        <v>185</v>
      </c>
      <c r="C1171" s="38">
        <v>0</v>
      </c>
    </row>
    <row r="1172" s="49" customFormat="1" customHeight="1" spans="1:3">
      <c r="A1172" s="27">
        <v>2160503</v>
      </c>
      <c r="B1172" s="36" t="s">
        <v>186</v>
      </c>
      <c r="C1172" s="38">
        <v>0</v>
      </c>
    </row>
    <row r="1173" s="49" customFormat="1" customHeight="1" spans="1:3">
      <c r="A1173" s="27">
        <v>2160504</v>
      </c>
      <c r="B1173" s="36" t="s">
        <v>1084</v>
      </c>
      <c r="C1173" s="38">
        <v>85</v>
      </c>
    </row>
    <row r="1174" s="49" customFormat="1" customHeight="1" spans="1:3">
      <c r="A1174" s="27">
        <v>2160505</v>
      </c>
      <c r="B1174" s="36" t="s">
        <v>1085</v>
      </c>
      <c r="C1174" s="38">
        <v>1</v>
      </c>
    </row>
    <row r="1175" s="49" customFormat="1" customHeight="1" spans="1:3">
      <c r="A1175" s="27">
        <v>2160599</v>
      </c>
      <c r="B1175" s="36" t="s">
        <v>1086</v>
      </c>
      <c r="C1175" s="38">
        <v>355</v>
      </c>
    </row>
    <row r="1176" s="49" customFormat="1" customHeight="1" spans="1:3">
      <c r="A1176" s="27">
        <v>21606</v>
      </c>
      <c r="B1176" s="79" t="s">
        <v>1087</v>
      </c>
      <c r="C1176" s="11">
        <f>SUM(C1177:C1181)</f>
        <v>5</v>
      </c>
    </row>
    <row r="1177" s="49" customFormat="1" customHeight="1" spans="1:3">
      <c r="A1177" s="27">
        <v>2160601</v>
      </c>
      <c r="B1177" s="36" t="s">
        <v>184</v>
      </c>
      <c r="C1177" s="38">
        <v>0</v>
      </c>
    </row>
    <row r="1178" s="49" customFormat="1" customHeight="1" spans="1:3">
      <c r="A1178" s="27">
        <v>2160602</v>
      </c>
      <c r="B1178" s="36" t="s">
        <v>185</v>
      </c>
      <c r="C1178" s="38">
        <v>0</v>
      </c>
    </row>
    <row r="1179" s="49" customFormat="1" customHeight="1" spans="1:3">
      <c r="A1179" s="27">
        <v>2160603</v>
      </c>
      <c r="B1179" s="36" t="s">
        <v>186</v>
      </c>
      <c r="C1179" s="38">
        <v>0</v>
      </c>
    </row>
    <row r="1180" s="49" customFormat="1" customHeight="1" spans="1:3">
      <c r="A1180" s="27">
        <v>2160607</v>
      </c>
      <c r="B1180" s="36" t="s">
        <v>1088</v>
      </c>
      <c r="C1180" s="38">
        <v>0</v>
      </c>
    </row>
    <row r="1181" s="49" customFormat="1" customHeight="1" spans="1:3">
      <c r="A1181" s="27">
        <v>2160699</v>
      </c>
      <c r="B1181" s="36" t="s">
        <v>1089</v>
      </c>
      <c r="C1181" s="38">
        <v>5</v>
      </c>
    </row>
    <row r="1182" s="49" customFormat="1" customHeight="1" spans="1:3">
      <c r="A1182" s="27">
        <v>21699</v>
      </c>
      <c r="B1182" s="79" t="s">
        <v>1090</v>
      </c>
      <c r="C1182" s="11">
        <f>SUM(C1183:C1184)</f>
        <v>967</v>
      </c>
    </row>
    <row r="1183" s="49" customFormat="1" customHeight="1" spans="1:3">
      <c r="A1183" s="27">
        <v>2169901</v>
      </c>
      <c r="B1183" s="36" t="s">
        <v>1091</v>
      </c>
      <c r="C1183" s="38">
        <v>450</v>
      </c>
    </row>
    <row r="1184" s="49" customFormat="1" customHeight="1" spans="1:3">
      <c r="A1184" s="56">
        <v>2169999</v>
      </c>
      <c r="B1184" s="57" t="s">
        <v>1092</v>
      </c>
      <c r="C1184" s="38">
        <v>517</v>
      </c>
    </row>
    <row r="1185" s="49" customFormat="1" customHeight="1" spans="1:3">
      <c r="A1185" s="27">
        <v>217</v>
      </c>
      <c r="B1185" s="79" t="s">
        <v>1093</v>
      </c>
      <c r="C1185" s="11">
        <f>SUM(C1186,C1193,C1203,C1209,C1212)</f>
        <v>391</v>
      </c>
    </row>
    <row r="1186" s="49" customFormat="1" customHeight="1" spans="1:3">
      <c r="A1186" s="27">
        <v>21701</v>
      </c>
      <c r="B1186" s="79" t="s">
        <v>1094</v>
      </c>
      <c r="C1186" s="11">
        <f>SUM(C1187:C1192)</f>
        <v>43</v>
      </c>
    </row>
    <row r="1187" s="49" customFormat="1" customHeight="1" spans="1:3">
      <c r="A1187" s="27">
        <v>2170101</v>
      </c>
      <c r="B1187" s="36" t="s">
        <v>184</v>
      </c>
      <c r="C1187" s="38">
        <v>0</v>
      </c>
    </row>
    <row r="1188" s="49" customFormat="1" customHeight="1" spans="1:3">
      <c r="A1188" s="27">
        <v>2170102</v>
      </c>
      <c r="B1188" s="36" t="s">
        <v>185</v>
      </c>
      <c r="C1188" s="38">
        <v>0</v>
      </c>
    </row>
    <row r="1189" s="49" customFormat="1" customHeight="1" spans="1:3">
      <c r="A1189" s="27">
        <v>2170103</v>
      </c>
      <c r="B1189" s="36" t="s">
        <v>186</v>
      </c>
      <c r="C1189" s="38">
        <v>0</v>
      </c>
    </row>
    <row r="1190" s="49" customFormat="1" customHeight="1" spans="1:3">
      <c r="A1190" s="27">
        <v>2170104</v>
      </c>
      <c r="B1190" s="36" t="s">
        <v>1095</v>
      </c>
      <c r="C1190" s="38">
        <v>0</v>
      </c>
    </row>
    <row r="1191" s="49" customFormat="1" customHeight="1" spans="1:3">
      <c r="A1191" s="27">
        <v>2170150</v>
      </c>
      <c r="B1191" s="36" t="s">
        <v>193</v>
      </c>
      <c r="C1191" s="38">
        <v>43</v>
      </c>
    </row>
    <row r="1192" s="49" customFormat="1" customHeight="1" spans="1:3">
      <c r="A1192" s="27">
        <v>2170199</v>
      </c>
      <c r="B1192" s="36" t="s">
        <v>1096</v>
      </c>
      <c r="C1192" s="38">
        <v>0</v>
      </c>
    </row>
    <row r="1193" s="49" customFormat="1" customHeight="1" spans="1:3">
      <c r="A1193" s="27">
        <v>21702</v>
      </c>
      <c r="B1193" s="79" t="s">
        <v>1097</v>
      </c>
      <c r="C1193" s="11">
        <f>SUM(C1194:C1202)</f>
        <v>0</v>
      </c>
    </row>
    <row r="1194" s="49" customFormat="1" customHeight="1" spans="1:3">
      <c r="A1194" s="27">
        <v>2170201</v>
      </c>
      <c r="B1194" s="36" t="s">
        <v>1098</v>
      </c>
      <c r="C1194" s="38">
        <v>0</v>
      </c>
    </row>
    <row r="1195" s="49" customFormat="1" customHeight="1" spans="1:3">
      <c r="A1195" s="27">
        <v>2170202</v>
      </c>
      <c r="B1195" s="36" t="s">
        <v>1099</v>
      </c>
      <c r="C1195" s="38">
        <v>0</v>
      </c>
    </row>
    <row r="1196" s="49" customFormat="1" customHeight="1" spans="1:3">
      <c r="A1196" s="27">
        <v>2170203</v>
      </c>
      <c r="B1196" s="36" t="s">
        <v>1100</v>
      </c>
      <c r="C1196" s="38">
        <v>0</v>
      </c>
    </row>
    <row r="1197" s="49" customFormat="1" customHeight="1" spans="1:3">
      <c r="A1197" s="27">
        <v>2170204</v>
      </c>
      <c r="B1197" s="36" t="s">
        <v>1101</v>
      </c>
      <c r="C1197" s="38">
        <v>0</v>
      </c>
    </row>
    <row r="1198" s="49" customFormat="1" customHeight="1" spans="1:3">
      <c r="A1198" s="27">
        <v>2170205</v>
      </c>
      <c r="B1198" s="36" t="s">
        <v>1102</v>
      </c>
      <c r="C1198" s="38">
        <v>0</v>
      </c>
    </row>
    <row r="1199" s="49" customFormat="1" customHeight="1" spans="1:3">
      <c r="A1199" s="27">
        <v>2170206</v>
      </c>
      <c r="B1199" s="36" t="s">
        <v>1103</v>
      </c>
      <c r="C1199" s="38">
        <v>0</v>
      </c>
    </row>
    <row r="1200" s="49" customFormat="1" customHeight="1" spans="1:3">
      <c r="A1200" s="27">
        <v>2170207</v>
      </c>
      <c r="B1200" s="36" t="s">
        <v>1104</v>
      </c>
      <c r="C1200" s="38">
        <v>0</v>
      </c>
    </row>
    <row r="1201" s="49" customFormat="1" customHeight="1" spans="1:3">
      <c r="A1201" s="27">
        <v>2170208</v>
      </c>
      <c r="B1201" s="36" t="s">
        <v>1105</v>
      </c>
      <c r="C1201" s="38">
        <v>0</v>
      </c>
    </row>
    <row r="1202" s="49" customFormat="1" customHeight="1" spans="1:3">
      <c r="A1202" s="27">
        <v>2170299</v>
      </c>
      <c r="B1202" s="36" t="s">
        <v>1106</v>
      </c>
      <c r="C1202" s="38">
        <v>0</v>
      </c>
    </row>
    <row r="1203" s="49" customFormat="1" customHeight="1" spans="1:3">
      <c r="A1203" s="27">
        <v>21703</v>
      </c>
      <c r="B1203" s="79" t="s">
        <v>1107</v>
      </c>
      <c r="C1203" s="11">
        <f>SUM(C1204:C1208)</f>
        <v>325</v>
      </c>
    </row>
    <row r="1204" s="49" customFormat="1" customHeight="1" spans="1:3">
      <c r="A1204" s="27">
        <v>2170301</v>
      </c>
      <c r="B1204" s="36" t="s">
        <v>1108</v>
      </c>
      <c r="C1204" s="38">
        <v>0</v>
      </c>
    </row>
    <row r="1205" s="49" customFormat="1" customHeight="1" spans="1:3">
      <c r="A1205" s="27">
        <v>2170302</v>
      </c>
      <c r="B1205" s="36" t="s">
        <v>1109</v>
      </c>
      <c r="C1205" s="38">
        <v>0</v>
      </c>
    </row>
    <row r="1206" s="49" customFormat="1" customHeight="1" spans="1:3">
      <c r="A1206" s="27">
        <v>2170303</v>
      </c>
      <c r="B1206" s="36" t="s">
        <v>1110</v>
      </c>
      <c r="C1206" s="38">
        <v>0</v>
      </c>
    </row>
    <row r="1207" s="49" customFormat="1" customHeight="1" spans="1:3">
      <c r="A1207" s="27">
        <v>2170304</v>
      </c>
      <c r="B1207" s="36" t="s">
        <v>1111</v>
      </c>
      <c r="C1207" s="38">
        <v>0</v>
      </c>
    </row>
    <row r="1208" s="49" customFormat="1" customHeight="1" spans="1:3">
      <c r="A1208" s="27">
        <v>2170399</v>
      </c>
      <c r="B1208" s="36" t="s">
        <v>1112</v>
      </c>
      <c r="C1208" s="38">
        <v>325</v>
      </c>
    </row>
    <row r="1209" s="49" customFormat="1" customHeight="1" spans="1:3">
      <c r="A1209" s="27">
        <v>21704</v>
      </c>
      <c r="B1209" s="79" t="s">
        <v>1113</v>
      </c>
      <c r="C1209" s="11">
        <f>SUM(C1210:C1211)</f>
        <v>0</v>
      </c>
    </row>
    <row r="1210" s="49" customFormat="1" customHeight="1" spans="1:3">
      <c r="A1210" s="27">
        <v>2170401</v>
      </c>
      <c r="B1210" s="36" t="s">
        <v>1114</v>
      </c>
      <c r="C1210" s="38">
        <v>0</v>
      </c>
    </row>
    <row r="1211" s="49" customFormat="1" customHeight="1" spans="1:3">
      <c r="A1211" s="27">
        <v>2170499</v>
      </c>
      <c r="B1211" s="36" t="s">
        <v>1115</v>
      </c>
      <c r="C1211" s="38">
        <v>0</v>
      </c>
    </row>
    <row r="1212" s="49" customFormat="1" customHeight="1" spans="1:3">
      <c r="A1212" s="122">
        <v>21799</v>
      </c>
      <c r="B1212" s="120" t="s">
        <v>1116</v>
      </c>
      <c r="C1212" s="11">
        <f>C1213</f>
        <v>23</v>
      </c>
    </row>
    <row r="1213" s="49" customFormat="1" customHeight="1" spans="1:3">
      <c r="A1213" s="122">
        <v>2179901</v>
      </c>
      <c r="B1213" s="125" t="s">
        <v>1117</v>
      </c>
      <c r="C1213" s="38">
        <v>23</v>
      </c>
    </row>
    <row r="1214" s="49" customFormat="1" customHeight="1" spans="1:3">
      <c r="A1214" s="27">
        <v>219</v>
      </c>
      <c r="B1214" s="79" t="s">
        <v>127</v>
      </c>
      <c r="C1214" s="11">
        <f>SUM(C1215:C1223)</f>
        <v>0</v>
      </c>
    </row>
    <row r="1215" s="49" customFormat="1" customHeight="1" spans="1:3">
      <c r="A1215" s="27">
        <v>21901</v>
      </c>
      <c r="B1215" s="79" t="s">
        <v>1118</v>
      </c>
      <c r="C1215" s="38">
        <v>0</v>
      </c>
    </row>
    <row r="1216" s="49" customFormat="1" customHeight="1" spans="1:3">
      <c r="A1216" s="27">
        <v>21902</v>
      </c>
      <c r="B1216" s="79" t="s">
        <v>1119</v>
      </c>
      <c r="C1216" s="38">
        <v>0</v>
      </c>
    </row>
    <row r="1217" s="49" customFormat="1" customHeight="1" spans="1:3">
      <c r="A1217" s="27">
        <v>21903</v>
      </c>
      <c r="B1217" s="79" t="s">
        <v>1120</v>
      </c>
      <c r="C1217" s="38">
        <v>0</v>
      </c>
    </row>
    <row r="1218" s="49" customFormat="1" customHeight="1" spans="1:3">
      <c r="A1218" s="27">
        <v>21904</v>
      </c>
      <c r="B1218" s="79" t="s">
        <v>1121</v>
      </c>
      <c r="C1218" s="38">
        <v>0</v>
      </c>
    </row>
    <row r="1219" s="49" customFormat="1" customHeight="1" spans="1:3">
      <c r="A1219" s="27">
        <v>21905</v>
      </c>
      <c r="B1219" s="79" t="s">
        <v>1122</v>
      </c>
      <c r="C1219" s="38">
        <v>0</v>
      </c>
    </row>
    <row r="1220" s="49" customFormat="1" customHeight="1" spans="1:3">
      <c r="A1220" s="27">
        <v>21906</v>
      </c>
      <c r="B1220" s="79" t="s">
        <v>851</v>
      </c>
      <c r="C1220" s="38">
        <v>0</v>
      </c>
    </row>
    <row r="1221" s="49" customFormat="1" customHeight="1" spans="1:3">
      <c r="A1221" s="27">
        <v>21907</v>
      </c>
      <c r="B1221" s="79" t="s">
        <v>1123</v>
      </c>
      <c r="C1221" s="38">
        <v>0</v>
      </c>
    </row>
    <row r="1222" s="49" customFormat="1" customHeight="1" spans="1:3">
      <c r="A1222" s="27">
        <v>21908</v>
      </c>
      <c r="B1222" s="79" t="s">
        <v>1124</v>
      </c>
      <c r="C1222" s="38">
        <v>0</v>
      </c>
    </row>
    <row r="1223" s="49" customFormat="1" customHeight="1" spans="1:3">
      <c r="A1223" s="27">
        <v>21999</v>
      </c>
      <c r="B1223" s="79" t="s">
        <v>1125</v>
      </c>
      <c r="C1223" s="38">
        <v>0</v>
      </c>
    </row>
    <row r="1224" s="49" customFormat="1" customHeight="1" spans="1:3">
      <c r="A1224" s="27">
        <v>220</v>
      </c>
      <c r="B1224" s="79" t="s">
        <v>1126</v>
      </c>
      <c r="C1224" s="11">
        <f>SUM(C1225,C1246,C1266,C1275,C1288,C1304)</f>
        <v>931</v>
      </c>
    </row>
    <row r="1225" s="49" customFormat="1" customHeight="1" spans="1:3">
      <c r="A1225" s="27">
        <v>22001</v>
      </c>
      <c r="B1225" s="79" t="s">
        <v>1127</v>
      </c>
      <c r="C1225" s="11">
        <f>SUM(C1226:C1245)</f>
        <v>134</v>
      </c>
    </row>
    <row r="1226" s="49" customFormat="1" customHeight="1" spans="1:3">
      <c r="A1226" s="27">
        <v>2200101</v>
      </c>
      <c r="B1226" s="36" t="s">
        <v>184</v>
      </c>
      <c r="C1226" s="38">
        <v>125</v>
      </c>
    </row>
    <row r="1227" s="49" customFormat="1" customHeight="1" spans="1:3">
      <c r="A1227" s="27">
        <v>2200102</v>
      </c>
      <c r="B1227" s="36" t="s">
        <v>185</v>
      </c>
      <c r="C1227" s="38">
        <v>9</v>
      </c>
    </row>
    <row r="1228" s="49" customFormat="1" customHeight="1" spans="1:3">
      <c r="A1228" s="27">
        <v>2200103</v>
      </c>
      <c r="B1228" s="36" t="s">
        <v>186</v>
      </c>
      <c r="C1228" s="38">
        <v>0</v>
      </c>
    </row>
    <row r="1229" s="49" customFormat="1" customHeight="1" spans="1:3">
      <c r="A1229" s="27">
        <v>2200104</v>
      </c>
      <c r="B1229" s="36" t="s">
        <v>1128</v>
      </c>
      <c r="C1229" s="38">
        <v>0</v>
      </c>
    </row>
    <row r="1230" s="49" customFormat="1" customHeight="1" spans="1:3">
      <c r="A1230" s="27">
        <v>2200105</v>
      </c>
      <c r="B1230" s="36" t="s">
        <v>1129</v>
      </c>
      <c r="C1230" s="38">
        <v>0</v>
      </c>
    </row>
    <row r="1231" s="49" customFormat="1" customHeight="1" spans="1:3">
      <c r="A1231" s="27">
        <v>2200106</v>
      </c>
      <c r="B1231" s="36" t="s">
        <v>1130</v>
      </c>
      <c r="C1231" s="38">
        <v>0</v>
      </c>
    </row>
    <row r="1232" s="49" customFormat="1" customHeight="1" spans="1:3">
      <c r="A1232" s="27">
        <v>2200107</v>
      </c>
      <c r="B1232" s="36" t="s">
        <v>1131</v>
      </c>
      <c r="C1232" s="38">
        <v>0</v>
      </c>
    </row>
    <row r="1233" s="49" customFormat="1" customHeight="1" spans="1:3">
      <c r="A1233" s="27">
        <v>2200108</v>
      </c>
      <c r="B1233" s="36" t="s">
        <v>1132</v>
      </c>
      <c r="C1233" s="38">
        <v>0</v>
      </c>
    </row>
    <row r="1234" s="49" customFormat="1" customHeight="1" spans="1:3">
      <c r="A1234" s="27">
        <v>2200109</v>
      </c>
      <c r="B1234" s="36" t="s">
        <v>1133</v>
      </c>
      <c r="C1234" s="38">
        <v>0</v>
      </c>
    </row>
    <row r="1235" s="49" customFormat="1" customHeight="1" spans="1:3">
      <c r="A1235" s="27">
        <v>2200110</v>
      </c>
      <c r="B1235" s="36" t="s">
        <v>1134</v>
      </c>
      <c r="C1235" s="38">
        <v>0</v>
      </c>
    </row>
    <row r="1236" s="49" customFormat="1" customHeight="1" spans="1:3">
      <c r="A1236" s="27">
        <v>2200111</v>
      </c>
      <c r="B1236" s="36" t="s">
        <v>1135</v>
      </c>
      <c r="C1236" s="38">
        <v>0</v>
      </c>
    </row>
    <row r="1237" s="49" customFormat="1" customHeight="1" spans="1:3">
      <c r="A1237" s="27">
        <v>2200112</v>
      </c>
      <c r="B1237" s="36" t="s">
        <v>1136</v>
      </c>
      <c r="C1237" s="38">
        <v>0</v>
      </c>
    </row>
    <row r="1238" s="49" customFormat="1" customHeight="1" spans="1:3">
      <c r="A1238" s="27">
        <v>2200113</v>
      </c>
      <c r="B1238" s="36" t="s">
        <v>1137</v>
      </c>
      <c r="C1238" s="38">
        <v>0</v>
      </c>
    </row>
    <row r="1239" s="49" customFormat="1" customHeight="1" spans="1:3">
      <c r="A1239" s="27">
        <v>2200114</v>
      </c>
      <c r="B1239" s="36" t="s">
        <v>1138</v>
      </c>
      <c r="C1239" s="38">
        <v>0</v>
      </c>
    </row>
    <row r="1240" s="49" customFormat="1" customHeight="1" spans="1:3">
      <c r="A1240" s="27">
        <v>2200115</v>
      </c>
      <c r="B1240" s="36" t="s">
        <v>1139</v>
      </c>
      <c r="C1240" s="38">
        <v>0</v>
      </c>
    </row>
    <row r="1241" s="49" customFormat="1" customHeight="1" spans="1:3">
      <c r="A1241" s="27">
        <v>2200116</v>
      </c>
      <c r="B1241" s="36" t="s">
        <v>1140</v>
      </c>
      <c r="C1241" s="38">
        <v>0</v>
      </c>
    </row>
    <row r="1242" s="49" customFormat="1" customHeight="1" spans="1:3">
      <c r="A1242" s="27">
        <v>2200119</v>
      </c>
      <c r="B1242" s="36" t="s">
        <v>1141</v>
      </c>
      <c r="C1242" s="38">
        <v>0</v>
      </c>
    </row>
    <row r="1243" s="49" customFormat="1" customHeight="1" spans="1:3">
      <c r="A1243" s="27">
        <v>2200120</v>
      </c>
      <c r="B1243" s="36" t="s">
        <v>1142</v>
      </c>
      <c r="C1243" s="38">
        <v>0</v>
      </c>
    </row>
    <row r="1244" s="49" customFormat="1" customHeight="1" spans="1:3">
      <c r="A1244" s="27">
        <v>2200150</v>
      </c>
      <c r="B1244" s="36" t="s">
        <v>193</v>
      </c>
      <c r="C1244" s="38">
        <v>0</v>
      </c>
    </row>
    <row r="1245" s="49" customFormat="1" customHeight="1" spans="1:3">
      <c r="A1245" s="27">
        <v>2200199</v>
      </c>
      <c r="B1245" s="36" t="s">
        <v>1143</v>
      </c>
      <c r="C1245" s="38">
        <v>0</v>
      </c>
    </row>
    <row r="1246" s="49" customFormat="1" customHeight="1" spans="1:3">
      <c r="A1246" s="27">
        <v>22002</v>
      </c>
      <c r="B1246" s="79" t="s">
        <v>1144</v>
      </c>
      <c r="C1246" s="11">
        <f>SUM(C1247:C1265)</f>
        <v>0</v>
      </c>
    </row>
    <row r="1247" s="49" customFormat="1" customHeight="1" spans="1:3">
      <c r="A1247" s="27">
        <v>2200201</v>
      </c>
      <c r="B1247" s="36" t="s">
        <v>184</v>
      </c>
      <c r="C1247" s="38">
        <v>0</v>
      </c>
    </row>
    <row r="1248" s="49" customFormat="1" customHeight="1" spans="1:3">
      <c r="A1248" s="27">
        <v>2200202</v>
      </c>
      <c r="B1248" s="36" t="s">
        <v>185</v>
      </c>
      <c r="C1248" s="38">
        <v>0</v>
      </c>
    </row>
    <row r="1249" s="49" customFormat="1" customHeight="1" spans="1:3">
      <c r="A1249" s="27">
        <v>2200203</v>
      </c>
      <c r="B1249" s="36" t="s">
        <v>186</v>
      </c>
      <c r="C1249" s="38">
        <v>0</v>
      </c>
    </row>
    <row r="1250" s="49" customFormat="1" customHeight="1" spans="1:3">
      <c r="A1250" s="27">
        <v>2200204</v>
      </c>
      <c r="B1250" s="36" t="s">
        <v>1145</v>
      </c>
      <c r="C1250" s="38">
        <v>0</v>
      </c>
    </row>
    <row r="1251" s="49" customFormat="1" customHeight="1" spans="1:3">
      <c r="A1251" s="27">
        <v>2200205</v>
      </c>
      <c r="B1251" s="36" t="s">
        <v>1146</v>
      </c>
      <c r="C1251" s="38">
        <v>0</v>
      </c>
    </row>
    <row r="1252" s="49" customFormat="1" customHeight="1" spans="1:3">
      <c r="A1252" s="27">
        <v>2200206</v>
      </c>
      <c r="B1252" s="36" t="s">
        <v>1147</v>
      </c>
      <c r="C1252" s="38">
        <v>0</v>
      </c>
    </row>
    <row r="1253" s="49" customFormat="1" customHeight="1" spans="1:3">
      <c r="A1253" s="27">
        <v>2200207</v>
      </c>
      <c r="B1253" s="36" t="s">
        <v>1148</v>
      </c>
      <c r="C1253" s="38">
        <v>0</v>
      </c>
    </row>
    <row r="1254" s="49" customFormat="1" customHeight="1" spans="1:3">
      <c r="A1254" s="27">
        <v>2200208</v>
      </c>
      <c r="B1254" s="36" t="s">
        <v>1149</v>
      </c>
      <c r="C1254" s="38">
        <v>0</v>
      </c>
    </row>
    <row r="1255" s="49" customFormat="1" customHeight="1" spans="1:3">
      <c r="A1255" s="27">
        <v>2200209</v>
      </c>
      <c r="B1255" s="36" t="s">
        <v>1150</v>
      </c>
      <c r="C1255" s="38">
        <v>0</v>
      </c>
    </row>
    <row r="1256" s="49" customFormat="1" customHeight="1" spans="1:3">
      <c r="A1256" s="27">
        <v>2200210</v>
      </c>
      <c r="B1256" s="36" t="s">
        <v>1151</v>
      </c>
      <c r="C1256" s="38">
        <v>0</v>
      </c>
    </row>
    <row r="1257" s="49" customFormat="1" customHeight="1" spans="1:3">
      <c r="A1257" s="27">
        <v>2200211</v>
      </c>
      <c r="B1257" s="36" t="s">
        <v>1152</v>
      </c>
      <c r="C1257" s="38">
        <v>0</v>
      </c>
    </row>
    <row r="1258" s="49" customFormat="1" customHeight="1" spans="1:3">
      <c r="A1258" s="27">
        <v>2200212</v>
      </c>
      <c r="B1258" s="36" t="s">
        <v>1153</v>
      </c>
      <c r="C1258" s="38">
        <v>0</v>
      </c>
    </row>
    <row r="1259" s="49" customFormat="1" customHeight="1" spans="1:3">
      <c r="A1259" s="27">
        <v>2200213</v>
      </c>
      <c r="B1259" s="36" t="s">
        <v>1154</v>
      </c>
      <c r="C1259" s="38">
        <v>0</v>
      </c>
    </row>
    <row r="1260" s="49" customFormat="1" customHeight="1" spans="1:3">
      <c r="A1260" s="27">
        <v>2200214</v>
      </c>
      <c r="B1260" s="36" t="s">
        <v>1155</v>
      </c>
      <c r="C1260" s="38">
        <v>0</v>
      </c>
    </row>
    <row r="1261" s="49" customFormat="1" customHeight="1" spans="1:3">
      <c r="A1261" s="27">
        <v>2200215</v>
      </c>
      <c r="B1261" s="36" t="s">
        <v>1156</v>
      </c>
      <c r="C1261" s="38">
        <v>0</v>
      </c>
    </row>
    <row r="1262" s="49" customFormat="1" customHeight="1" spans="1:3">
      <c r="A1262" s="27">
        <v>2200216</v>
      </c>
      <c r="B1262" s="36" t="s">
        <v>1157</v>
      </c>
      <c r="C1262" s="38">
        <v>0</v>
      </c>
    </row>
    <row r="1263" s="49" customFormat="1" customHeight="1" spans="1:3">
      <c r="A1263" s="27">
        <v>2200217</v>
      </c>
      <c r="B1263" s="36" t="s">
        <v>1158</v>
      </c>
      <c r="C1263" s="38">
        <v>0</v>
      </c>
    </row>
    <row r="1264" s="49" customFormat="1" customHeight="1" spans="1:3">
      <c r="A1264" s="27">
        <v>2200250</v>
      </c>
      <c r="B1264" s="36" t="s">
        <v>193</v>
      </c>
      <c r="C1264" s="38">
        <v>0</v>
      </c>
    </row>
    <row r="1265" s="49" customFormat="1" customHeight="1" spans="1:3">
      <c r="A1265" s="27">
        <v>2200299</v>
      </c>
      <c r="B1265" s="36" t="s">
        <v>1159</v>
      </c>
      <c r="C1265" s="38">
        <v>0</v>
      </c>
    </row>
    <row r="1266" s="49" customFormat="1" customHeight="1" spans="1:3">
      <c r="A1266" s="27">
        <v>22003</v>
      </c>
      <c r="B1266" s="79" t="s">
        <v>1160</v>
      </c>
      <c r="C1266" s="11">
        <f>SUM(C1267:C1274)</f>
        <v>0</v>
      </c>
    </row>
    <row r="1267" s="49" customFormat="1" customHeight="1" spans="1:3">
      <c r="A1267" s="27">
        <v>2200301</v>
      </c>
      <c r="B1267" s="36" t="s">
        <v>184</v>
      </c>
      <c r="C1267" s="38">
        <v>0</v>
      </c>
    </row>
    <row r="1268" s="49" customFormat="1" customHeight="1" spans="1:3">
      <c r="A1268" s="27">
        <v>2200302</v>
      </c>
      <c r="B1268" s="36" t="s">
        <v>185</v>
      </c>
      <c r="C1268" s="38">
        <v>0</v>
      </c>
    </row>
    <row r="1269" s="49" customFormat="1" customHeight="1" spans="1:3">
      <c r="A1269" s="27">
        <v>2200303</v>
      </c>
      <c r="B1269" s="36" t="s">
        <v>186</v>
      </c>
      <c r="C1269" s="38">
        <v>0</v>
      </c>
    </row>
    <row r="1270" s="49" customFormat="1" customHeight="1" spans="1:3">
      <c r="A1270" s="27">
        <v>2200304</v>
      </c>
      <c r="B1270" s="36" t="s">
        <v>1161</v>
      </c>
      <c r="C1270" s="38">
        <v>0</v>
      </c>
    </row>
    <row r="1271" s="49" customFormat="1" customHeight="1" spans="1:3">
      <c r="A1271" s="27">
        <v>2200305</v>
      </c>
      <c r="B1271" s="36" t="s">
        <v>1162</v>
      </c>
      <c r="C1271" s="38">
        <v>0</v>
      </c>
    </row>
    <row r="1272" s="49" customFormat="1" customHeight="1" spans="1:3">
      <c r="A1272" s="27">
        <v>2200306</v>
      </c>
      <c r="B1272" s="36" t="s">
        <v>1163</v>
      </c>
      <c r="C1272" s="38">
        <v>0</v>
      </c>
    </row>
    <row r="1273" s="49" customFormat="1" customHeight="1" spans="1:3">
      <c r="A1273" s="27">
        <v>2200350</v>
      </c>
      <c r="B1273" s="36" t="s">
        <v>193</v>
      </c>
      <c r="C1273" s="38">
        <v>0</v>
      </c>
    </row>
    <row r="1274" s="49" customFormat="1" customHeight="1" spans="1:3">
      <c r="A1274" s="27">
        <v>2200399</v>
      </c>
      <c r="B1274" s="36" t="s">
        <v>1164</v>
      </c>
      <c r="C1274" s="38">
        <v>0</v>
      </c>
    </row>
    <row r="1275" s="49" customFormat="1" customHeight="1" spans="1:3">
      <c r="A1275" s="27">
        <v>22004</v>
      </c>
      <c r="B1275" s="79" t="s">
        <v>1165</v>
      </c>
      <c r="C1275" s="11">
        <f>SUM(C1276:C1287)</f>
        <v>6</v>
      </c>
    </row>
    <row r="1276" s="49" customFormat="1" customHeight="1" spans="1:3">
      <c r="A1276" s="27">
        <v>2200401</v>
      </c>
      <c r="B1276" s="36" t="s">
        <v>184</v>
      </c>
      <c r="C1276" s="38">
        <v>0</v>
      </c>
    </row>
    <row r="1277" s="49" customFormat="1" customHeight="1" spans="1:3">
      <c r="A1277" s="27">
        <v>2200402</v>
      </c>
      <c r="B1277" s="36" t="s">
        <v>185</v>
      </c>
      <c r="C1277" s="38">
        <v>0</v>
      </c>
    </row>
    <row r="1278" s="49" customFormat="1" customHeight="1" spans="1:3">
      <c r="A1278" s="27">
        <v>2200403</v>
      </c>
      <c r="B1278" s="36" t="s">
        <v>186</v>
      </c>
      <c r="C1278" s="38">
        <v>0</v>
      </c>
    </row>
    <row r="1279" s="49" customFormat="1" customHeight="1" spans="1:3">
      <c r="A1279" s="27">
        <v>2200404</v>
      </c>
      <c r="B1279" s="36" t="s">
        <v>1166</v>
      </c>
      <c r="C1279" s="38">
        <v>0</v>
      </c>
    </row>
    <row r="1280" s="49" customFormat="1" customHeight="1" spans="1:3">
      <c r="A1280" s="27">
        <v>2200405</v>
      </c>
      <c r="B1280" s="36" t="s">
        <v>1167</v>
      </c>
      <c r="C1280" s="38">
        <v>0</v>
      </c>
    </row>
    <row r="1281" s="49" customFormat="1" customHeight="1" spans="1:3">
      <c r="A1281" s="27">
        <v>2200406</v>
      </c>
      <c r="B1281" s="36" t="s">
        <v>1168</v>
      </c>
      <c r="C1281" s="38">
        <v>0</v>
      </c>
    </row>
    <row r="1282" s="49" customFormat="1" customHeight="1" spans="1:3">
      <c r="A1282" s="27">
        <v>2200407</v>
      </c>
      <c r="B1282" s="36" t="s">
        <v>1169</v>
      </c>
      <c r="C1282" s="38">
        <v>0</v>
      </c>
    </row>
    <row r="1283" s="49" customFormat="1" customHeight="1" spans="1:3">
      <c r="A1283" s="27">
        <v>2200408</v>
      </c>
      <c r="B1283" s="36" t="s">
        <v>1170</v>
      </c>
      <c r="C1283" s="38">
        <v>0</v>
      </c>
    </row>
    <row r="1284" s="49" customFormat="1" customHeight="1" spans="1:3">
      <c r="A1284" s="27">
        <v>2200409</v>
      </c>
      <c r="B1284" s="36" t="s">
        <v>1171</v>
      </c>
      <c r="C1284" s="38">
        <v>0</v>
      </c>
    </row>
    <row r="1285" s="49" customFormat="1" customHeight="1" spans="1:3">
      <c r="A1285" s="27">
        <v>2200410</v>
      </c>
      <c r="B1285" s="36" t="s">
        <v>1172</v>
      </c>
      <c r="C1285" s="38">
        <v>0</v>
      </c>
    </row>
    <row r="1286" s="49" customFormat="1" customHeight="1" spans="1:3">
      <c r="A1286" s="27">
        <v>2200450</v>
      </c>
      <c r="B1286" s="36" t="s">
        <v>1173</v>
      </c>
      <c r="C1286" s="38">
        <v>0</v>
      </c>
    </row>
    <row r="1287" s="49" customFormat="1" customHeight="1" spans="1:3">
      <c r="A1287" s="27">
        <v>2200499</v>
      </c>
      <c r="B1287" s="36" t="s">
        <v>1174</v>
      </c>
      <c r="C1287" s="38">
        <v>6</v>
      </c>
    </row>
    <row r="1288" s="49" customFormat="1" customHeight="1" spans="1:3">
      <c r="A1288" s="27">
        <v>22005</v>
      </c>
      <c r="B1288" s="79" t="s">
        <v>1175</v>
      </c>
      <c r="C1288" s="11">
        <f>SUM(C1289:C1303)</f>
        <v>791</v>
      </c>
    </row>
    <row r="1289" s="49" customFormat="1" customHeight="1" spans="1:3">
      <c r="A1289" s="27">
        <v>2200501</v>
      </c>
      <c r="B1289" s="36" t="s">
        <v>184</v>
      </c>
      <c r="C1289" s="38">
        <v>0</v>
      </c>
    </row>
    <row r="1290" s="49" customFormat="1" customHeight="1" spans="1:3">
      <c r="A1290" s="27">
        <v>2200502</v>
      </c>
      <c r="B1290" s="36" t="s">
        <v>185</v>
      </c>
      <c r="C1290" s="38">
        <v>0</v>
      </c>
    </row>
    <row r="1291" s="49" customFormat="1" customHeight="1" spans="1:3">
      <c r="A1291" s="27">
        <v>2200503</v>
      </c>
      <c r="B1291" s="36" t="s">
        <v>186</v>
      </c>
      <c r="C1291" s="38">
        <v>0</v>
      </c>
    </row>
    <row r="1292" s="49" customFormat="1" customHeight="1" spans="1:3">
      <c r="A1292" s="27">
        <v>2200504</v>
      </c>
      <c r="B1292" s="36" t="s">
        <v>1176</v>
      </c>
      <c r="C1292" s="38">
        <v>80</v>
      </c>
    </row>
    <row r="1293" s="49" customFormat="1" customHeight="1" spans="1:3">
      <c r="A1293" s="27">
        <v>2200505</v>
      </c>
      <c r="B1293" s="36" t="s">
        <v>1177</v>
      </c>
      <c r="C1293" s="38">
        <v>0</v>
      </c>
    </row>
    <row r="1294" s="49" customFormat="1" customHeight="1" spans="1:3">
      <c r="A1294" s="27">
        <v>2200506</v>
      </c>
      <c r="B1294" s="36" t="s">
        <v>1178</v>
      </c>
      <c r="C1294" s="38">
        <v>0</v>
      </c>
    </row>
    <row r="1295" s="49" customFormat="1" customHeight="1" spans="1:3">
      <c r="A1295" s="27">
        <v>2200507</v>
      </c>
      <c r="B1295" s="36" t="s">
        <v>1179</v>
      </c>
      <c r="C1295" s="38">
        <v>0</v>
      </c>
    </row>
    <row r="1296" s="49" customFormat="1" customHeight="1" spans="1:3">
      <c r="A1296" s="27">
        <v>2200508</v>
      </c>
      <c r="B1296" s="36" t="s">
        <v>1180</v>
      </c>
      <c r="C1296" s="38">
        <v>0</v>
      </c>
    </row>
    <row r="1297" s="49" customFormat="1" customHeight="1" spans="1:3">
      <c r="A1297" s="27">
        <v>2200509</v>
      </c>
      <c r="B1297" s="36" t="s">
        <v>1181</v>
      </c>
      <c r="C1297" s="38">
        <v>340</v>
      </c>
    </row>
    <row r="1298" s="49" customFormat="1" customHeight="1" spans="1:3">
      <c r="A1298" s="27">
        <v>2200510</v>
      </c>
      <c r="B1298" s="36" t="s">
        <v>1182</v>
      </c>
      <c r="C1298" s="38">
        <v>0</v>
      </c>
    </row>
    <row r="1299" s="49" customFormat="1" customHeight="1" spans="1:3">
      <c r="A1299" s="27">
        <v>2200511</v>
      </c>
      <c r="B1299" s="36" t="s">
        <v>1183</v>
      </c>
      <c r="C1299" s="38">
        <v>368</v>
      </c>
    </row>
    <row r="1300" s="49" customFormat="1" customHeight="1" spans="1:3">
      <c r="A1300" s="27">
        <v>2200512</v>
      </c>
      <c r="B1300" s="36" t="s">
        <v>1184</v>
      </c>
      <c r="C1300" s="38">
        <v>0</v>
      </c>
    </row>
    <row r="1301" s="49" customFormat="1" customHeight="1" spans="1:3">
      <c r="A1301" s="27">
        <v>2200513</v>
      </c>
      <c r="B1301" s="36" t="s">
        <v>1185</v>
      </c>
      <c r="C1301" s="38">
        <v>0</v>
      </c>
    </row>
    <row r="1302" s="49" customFormat="1" customHeight="1" spans="1:3">
      <c r="A1302" s="27">
        <v>2200514</v>
      </c>
      <c r="B1302" s="36" t="s">
        <v>1186</v>
      </c>
      <c r="C1302" s="38">
        <v>0</v>
      </c>
    </row>
    <row r="1303" s="49" customFormat="1" customHeight="1" spans="1:3">
      <c r="A1303" s="27">
        <v>2200599</v>
      </c>
      <c r="B1303" s="36" t="s">
        <v>1187</v>
      </c>
      <c r="C1303" s="38">
        <v>3</v>
      </c>
    </row>
    <row r="1304" s="49" customFormat="1" customHeight="1" spans="1:3">
      <c r="A1304" s="27">
        <v>22099</v>
      </c>
      <c r="B1304" s="79" t="s">
        <v>1188</v>
      </c>
      <c r="C1304" s="38">
        <v>0</v>
      </c>
    </row>
    <row r="1305" s="49" customFormat="1" customHeight="1" spans="1:3">
      <c r="A1305" s="27">
        <v>221</v>
      </c>
      <c r="B1305" s="79" t="s">
        <v>1189</v>
      </c>
      <c r="C1305" s="11">
        <f>SUM(C1306,C1315,C1319)</f>
        <v>9514</v>
      </c>
    </row>
    <row r="1306" s="49" customFormat="1" customHeight="1" spans="1:3">
      <c r="A1306" s="27">
        <v>22101</v>
      </c>
      <c r="B1306" s="79" t="s">
        <v>1190</v>
      </c>
      <c r="C1306" s="11">
        <f>SUM(C1307:C1314)</f>
        <v>9484</v>
      </c>
    </row>
    <row r="1307" s="49" customFormat="1" customHeight="1" spans="1:3">
      <c r="A1307" s="27">
        <v>2210101</v>
      </c>
      <c r="B1307" s="36" t="s">
        <v>1191</v>
      </c>
      <c r="C1307" s="38">
        <v>338</v>
      </c>
    </row>
    <row r="1308" s="49" customFormat="1" customHeight="1" spans="1:3">
      <c r="A1308" s="27">
        <v>2210102</v>
      </c>
      <c r="B1308" s="36" t="s">
        <v>1192</v>
      </c>
      <c r="C1308" s="38">
        <v>0</v>
      </c>
    </row>
    <row r="1309" s="49" customFormat="1" customHeight="1" spans="1:3">
      <c r="A1309" s="27">
        <v>2210103</v>
      </c>
      <c r="B1309" s="36" t="s">
        <v>1193</v>
      </c>
      <c r="C1309" s="38">
        <v>1528</v>
      </c>
    </row>
    <row r="1310" s="49" customFormat="1" customHeight="1" spans="1:3">
      <c r="A1310" s="27">
        <v>2210104</v>
      </c>
      <c r="B1310" s="36" t="s">
        <v>1194</v>
      </c>
      <c r="C1310" s="38">
        <v>0</v>
      </c>
    </row>
    <row r="1311" s="49" customFormat="1" customHeight="1" spans="1:3">
      <c r="A1311" s="27">
        <v>2210105</v>
      </c>
      <c r="B1311" s="36" t="s">
        <v>1195</v>
      </c>
      <c r="C1311" s="38">
        <v>0</v>
      </c>
    </row>
    <row r="1312" s="49" customFormat="1" customHeight="1" spans="1:3">
      <c r="A1312" s="27">
        <v>2210106</v>
      </c>
      <c r="B1312" s="36" t="s">
        <v>1196</v>
      </c>
      <c r="C1312" s="38">
        <v>348</v>
      </c>
    </row>
    <row r="1313" s="49" customFormat="1" customHeight="1" spans="1:3">
      <c r="A1313" s="27">
        <v>2210107</v>
      </c>
      <c r="B1313" s="36" t="s">
        <v>1197</v>
      </c>
      <c r="C1313" s="38">
        <v>1070</v>
      </c>
    </row>
    <row r="1314" s="49" customFormat="1" customHeight="1" spans="1:3">
      <c r="A1314" s="27">
        <v>2210199</v>
      </c>
      <c r="B1314" s="36" t="s">
        <v>1198</v>
      </c>
      <c r="C1314" s="38">
        <v>6200</v>
      </c>
    </row>
    <row r="1315" s="49" customFormat="1" customHeight="1" spans="1:3">
      <c r="A1315" s="27">
        <v>22102</v>
      </c>
      <c r="B1315" s="79" t="s">
        <v>1199</v>
      </c>
      <c r="C1315" s="11">
        <f>SUM(C1316:C1318)</f>
        <v>0</v>
      </c>
    </row>
    <row r="1316" s="49" customFormat="1" customHeight="1" spans="1:3">
      <c r="A1316" s="27">
        <v>2210201</v>
      </c>
      <c r="B1316" s="36" t="s">
        <v>1200</v>
      </c>
      <c r="C1316" s="38">
        <v>0</v>
      </c>
    </row>
    <row r="1317" s="49" customFormat="1" customHeight="1" spans="1:3">
      <c r="A1317" s="27">
        <v>2210202</v>
      </c>
      <c r="B1317" s="36" t="s">
        <v>1201</v>
      </c>
      <c r="C1317" s="38">
        <v>0</v>
      </c>
    </row>
    <row r="1318" s="49" customFormat="1" customHeight="1" spans="1:3">
      <c r="A1318" s="27">
        <v>2210203</v>
      </c>
      <c r="B1318" s="36" t="s">
        <v>1202</v>
      </c>
      <c r="C1318" s="38">
        <v>0</v>
      </c>
    </row>
    <row r="1319" s="49" customFormat="1" customHeight="1" spans="1:3">
      <c r="A1319" s="27">
        <v>22103</v>
      </c>
      <c r="B1319" s="79" t="s">
        <v>1203</v>
      </c>
      <c r="C1319" s="11">
        <f>SUM(C1320:C1321)</f>
        <v>30</v>
      </c>
    </row>
    <row r="1320" s="49" customFormat="1" customHeight="1" spans="1:3">
      <c r="A1320" s="27">
        <v>2210301</v>
      </c>
      <c r="B1320" s="36" t="s">
        <v>1204</v>
      </c>
      <c r="C1320" s="38">
        <v>0</v>
      </c>
    </row>
    <row r="1321" s="49" customFormat="1" customHeight="1" spans="1:3">
      <c r="A1321" s="27">
        <v>2210399</v>
      </c>
      <c r="B1321" s="36" t="s">
        <v>1205</v>
      </c>
      <c r="C1321" s="38">
        <v>30</v>
      </c>
    </row>
    <row r="1322" s="49" customFormat="1" customHeight="1" spans="1:3">
      <c r="A1322" s="27">
        <v>222</v>
      </c>
      <c r="B1322" s="79" t="s">
        <v>1206</v>
      </c>
      <c r="C1322" s="11">
        <f>SUM(C1323,C1338,C1352,C1358,C1364)</f>
        <v>1112</v>
      </c>
    </row>
    <row r="1323" s="49" customFormat="1" customHeight="1" spans="1:3">
      <c r="A1323" s="27">
        <v>22201</v>
      </c>
      <c r="B1323" s="79" t="s">
        <v>1207</v>
      </c>
      <c r="C1323" s="11">
        <f>SUM(C1324:C1337)</f>
        <v>87</v>
      </c>
    </row>
    <row r="1324" s="49" customFormat="1" customHeight="1" spans="1:3">
      <c r="A1324" s="27">
        <v>2220101</v>
      </c>
      <c r="B1324" s="36" t="s">
        <v>184</v>
      </c>
      <c r="C1324" s="38">
        <v>0</v>
      </c>
    </row>
    <row r="1325" s="49" customFormat="1" customHeight="1" spans="1:3">
      <c r="A1325" s="27">
        <v>2220102</v>
      </c>
      <c r="B1325" s="36" t="s">
        <v>185</v>
      </c>
      <c r="C1325" s="38">
        <v>0</v>
      </c>
    </row>
    <row r="1326" s="49" customFormat="1" customHeight="1" spans="1:3">
      <c r="A1326" s="27">
        <v>2220103</v>
      </c>
      <c r="B1326" s="36" t="s">
        <v>186</v>
      </c>
      <c r="C1326" s="38">
        <v>0</v>
      </c>
    </row>
    <row r="1327" s="49" customFormat="1" customHeight="1" spans="1:3">
      <c r="A1327" s="27">
        <v>2220104</v>
      </c>
      <c r="B1327" s="36" t="s">
        <v>1208</v>
      </c>
      <c r="C1327" s="38">
        <v>0</v>
      </c>
    </row>
    <row r="1328" s="49" customFormat="1" customHeight="1" spans="1:3">
      <c r="A1328" s="27">
        <v>2220105</v>
      </c>
      <c r="B1328" s="36" t="s">
        <v>1209</v>
      </c>
      <c r="C1328" s="38">
        <v>0</v>
      </c>
    </row>
    <row r="1329" s="49" customFormat="1" customHeight="1" spans="1:3">
      <c r="A1329" s="27">
        <v>2220106</v>
      </c>
      <c r="B1329" s="36" t="s">
        <v>1210</v>
      </c>
      <c r="C1329" s="38">
        <v>0</v>
      </c>
    </row>
    <row r="1330" s="49" customFormat="1" customHeight="1" spans="1:3">
      <c r="A1330" s="27">
        <v>2220107</v>
      </c>
      <c r="B1330" s="36" t="s">
        <v>1211</v>
      </c>
      <c r="C1330" s="38">
        <v>0</v>
      </c>
    </row>
    <row r="1331" s="49" customFormat="1" customHeight="1" spans="1:3">
      <c r="A1331" s="27">
        <v>2220112</v>
      </c>
      <c r="B1331" s="36" t="s">
        <v>1212</v>
      </c>
      <c r="C1331" s="38">
        <v>87</v>
      </c>
    </row>
    <row r="1332" s="49" customFormat="1" customHeight="1" spans="1:3">
      <c r="A1332" s="27">
        <v>2220113</v>
      </c>
      <c r="B1332" s="36" t="s">
        <v>1213</v>
      </c>
      <c r="C1332" s="38">
        <v>0</v>
      </c>
    </row>
    <row r="1333" s="49" customFormat="1" customHeight="1" spans="1:3">
      <c r="A1333" s="27">
        <v>2220114</v>
      </c>
      <c r="B1333" s="36" t="s">
        <v>1214</v>
      </c>
      <c r="C1333" s="38">
        <v>0</v>
      </c>
    </row>
    <row r="1334" s="49" customFormat="1" customHeight="1" spans="1:3">
      <c r="A1334" s="27">
        <v>2220115</v>
      </c>
      <c r="B1334" s="36" t="s">
        <v>1215</v>
      </c>
      <c r="C1334" s="38">
        <v>0</v>
      </c>
    </row>
    <row r="1335" s="49" customFormat="1" customHeight="1" spans="1:3">
      <c r="A1335" s="27">
        <v>2220118</v>
      </c>
      <c r="B1335" s="36" t="s">
        <v>1216</v>
      </c>
      <c r="C1335" s="38">
        <v>0</v>
      </c>
    </row>
    <row r="1336" s="49" customFormat="1" customHeight="1" spans="1:3">
      <c r="A1336" s="27">
        <v>2220150</v>
      </c>
      <c r="B1336" s="36" t="s">
        <v>193</v>
      </c>
      <c r="C1336" s="38">
        <v>0</v>
      </c>
    </row>
    <row r="1337" s="49" customFormat="1" customHeight="1" spans="1:3">
      <c r="A1337" s="27">
        <v>2220199</v>
      </c>
      <c r="B1337" s="36" t="s">
        <v>1217</v>
      </c>
      <c r="C1337" s="38">
        <v>0</v>
      </c>
    </row>
    <row r="1338" s="49" customFormat="1" customHeight="1" spans="1:3">
      <c r="A1338" s="27">
        <v>22202</v>
      </c>
      <c r="B1338" s="79" t="s">
        <v>1218</v>
      </c>
      <c r="C1338" s="11">
        <f>SUM(C1339:C1351)</f>
        <v>0</v>
      </c>
    </row>
    <row r="1339" s="49" customFormat="1" customHeight="1" spans="1:3">
      <c r="A1339" s="27">
        <v>2220201</v>
      </c>
      <c r="B1339" s="36" t="s">
        <v>184</v>
      </c>
      <c r="C1339" s="38">
        <v>0</v>
      </c>
    </row>
    <row r="1340" s="49" customFormat="1" customHeight="1" spans="1:3">
      <c r="A1340" s="27">
        <v>2220202</v>
      </c>
      <c r="B1340" s="36" t="s">
        <v>185</v>
      </c>
      <c r="C1340" s="38">
        <v>0</v>
      </c>
    </row>
    <row r="1341" s="49" customFormat="1" customHeight="1" spans="1:3">
      <c r="A1341" s="27">
        <v>2220203</v>
      </c>
      <c r="B1341" s="36" t="s">
        <v>186</v>
      </c>
      <c r="C1341" s="38">
        <v>0</v>
      </c>
    </row>
    <row r="1342" s="49" customFormat="1" customHeight="1" spans="1:3">
      <c r="A1342" s="27">
        <v>2220204</v>
      </c>
      <c r="B1342" s="36" t="s">
        <v>1219</v>
      </c>
      <c r="C1342" s="38">
        <v>0</v>
      </c>
    </row>
    <row r="1343" s="49" customFormat="1" customHeight="1" spans="1:3">
      <c r="A1343" s="27">
        <v>2220205</v>
      </c>
      <c r="B1343" s="36" t="s">
        <v>1220</v>
      </c>
      <c r="C1343" s="38">
        <v>0</v>
      </c>
    </row>
    <row r="1344" s="49" customFormat="1" customHeight="1" spans="1:3">
      <c r="A1344" s="27">
        <v>2220206</v>
      </c>
      <c r="B1344" s="36" t="s">
        <v>1221</v>
      </c>
      <c r="C1344" s="38">
        <v>0</v>
      </c>
    </row>
    <row r="1345" s="49" customFormat="1" customHeight="1" spans="1:3">
      <c r="A1345" s="27">
        <v>2220207</v>
      </c>
      <c r="B1345" s="36" t="s">
        <v>1222</v>
      </c>
      <c r="C1345" s="38">
        <v>0</v>
      </c>
    </row>
    <row r="1346" s="49" customFormat="1" customHeight="1" spans="1:3">
      <c r="A1346" s="27">
        <v>2220209</v>
      </c>
      <c r="B1346" s="36" t="s">
        <v>1223</v>
      </c>
      <c r="C1346" s="38">
        <v>0</v>
      </c>
    </row>
    <row r="1347" s="49" customFormat="1" customHeight="1" spans="1:3">
      <c r="A1347" s="27">
        <v>2220210</v>
      </c>
      <c r="B1347" s="36" t="s">
        <v>1224</v>
      </c>
      <c r="C1347" s="74">
        <v>0</v>
      </c>
    </row>
    <row r="1348" s="49" customFormat="1" customHeight="1" spans="1:3">
      <c r="A1348" s="27">
        <v>2220211</v>
      </c>
      <c r="B1348" s="36" t="s">
        <v>1225</v>
      </c>
      <c r="C1348" s="38">
        <v>0</v>
      </c>
    </row>
    <row r="1349" s="49" customFormat="1" customHeight="1" spans="1:3">
      <c r="A1349" s="27">
        <v>2220212</v>
      </c>
      <c r="B1349" s="36" t="s">
        <v>1226</v>
      </c>
      <c r="C1349" s="64">
        <v>0</v>
      </c>
    </row>
    <row r="1350" s="49" customFormat="1" customHeight="1" spans="1:3">
      <c r="A1350" s="27">
        <v>2220250</v>
      </c>
      <c r="B1350" s="36" t="s">
        <v>193</v>
      </c>
      <c r="C1350" s="38">
        <v>0</v>
      </c>
    </row>
    <row r="1351" s="49" customFormat="1" customHeight="1" spans="1:3">
      <c r="A1351" s="27">
        <v>2220299</v>
      </c>
      <c r="B1351" s="36" t="s">
        <v>1227</v>
      </c>
      <c r="C1351" s="38">
        <v>0</v>
      </c>
    </row>
    <row r="1352" s="49" customFormat="1" customHeight="1" spans="1:3">
      <c r="A1352" s="27">
        <v>22203</v>
      </c>
      <c r="B1352" s="79" t="s">
        <v>1228</v>
      </c>
      <c r="C1352" s="11">
        <f>SUM(C1353:C1357)</f>
        <v>0</v>
      </c>
    </row>
    <row r="1353" s="49" customFormat="1" customHeight="1" spans="1:3">
      <c r="A1353" s="27">
        <v>2220301</v>
      </c>
      <c r="B1353" s="36" t="s">
        <v>1229</v>
      </c>
      <c r="C1353" s="38">
        <v>0</v>
      </c>
    </row>
    <row r="1354" s="49" customFormat="1" customHeight="1" spans="1:3">
      <c r="A1354" s="27">
        <v>2220302</v>
      </c>
      <c r="B1354" s="36" t="s">
        <v>1230</v>
      </c>
      <c r="C1354" s="38">
        <v>0</v>
      </c>
    </row>
    <row r="1355" s="49" customFormat="1" customHeight="1" spans="1:3">
      <c r="A1355" s="27">
        <v>2220303</v>
      </c>
      <c r="B1355" s="36" t="s">
        <v>1231</v>
      </c>
      <c r="C1355" s="38">
        <v>0</v>
      </c>
    </row>
    <row r="1356" s="49" customFormat="1" customHeight="1" spans="1:3">
      <c r="A1356" s="27">
        <v>2220304</v>
      </c>
      <c r="B1356" s="36" t="s">
        <v>1232</v>
      </c>
      <c r="C1356" s="38">
        <v>0</v>
      </c>
    </row>
    <row r="1357" s="49" customFormat="1" customHeight="1" spans="1:3">
      <c r="A1357" s="27">
        <v>2220399</v>
      </c>
      <c r="B1357" s="36" t="s">
        <v>1233</v>
      </c>
      <c r="C1357" s="38">
        <v>0</v>
      </c>
    </row>
    <row r="1358" s="49" customFormat="1" customHeight="1" spans="1:3">
      <c r="A1358" s="27">
        <v>22204</v>
      </c>
      <c r="B1358" s="79" t="s">
        <v>1234</v>
      </c>
      <c r="C1358" s="11">
        <f>SUM(C1359:C1363)</f>
        <v>300</v>
      </c>
    </row>
    <row r="1359" s="49" customFormat="1" customHeight="1" spans="1:3">
      <c r="A1359" s="27">
        <v>2220401</v>
      </c>
      <c r="B1359" s="36" t="s">
        <v>1235</v>
      </c>
      <c r="C1359" s="38">
        <v>0</v>
      </c>
    </row>
    <row r="1360" s="49" customFormat="1" customHeight="1" spans="1:3">
      <c r="A1360" s="27">
        <v>2220402</v>
      </c>
      <c r="B1360" s="36" t="s">
        <v>1236</v>
      </c>
      <c r="C1360" s="38">
        <v>0</v>
      </c>
    </row>
    <row r="1361" s="49" customFormat="1" customHeight="1" spans="1:3">
      <c r="A1361" s="27">
        <v>2220403</v>
      </c>
      <c r="B1361" s="36" t="s">
        <v>1237</v>
      </c>
      <c r="C1361" s="38">
        <v>300</v>
      </c>
    </row>
    <row r="1362" s="49" customFormat="1" customHeight="1" spans="1:3">
      <c r="A1362" s="27">
        <v>2220404</v>
      </c>
      <c r="B1362" s="36" t="s">
        <v>1238</v>
      </c>
      <c r="C1362" s="38">
        <v>0</v>
      </c>
    </row>
    <row r="1363" s="49" customFormat="1" customHeight="1" spans="1:3">
      <c r="A1363" s="27">
        <v>2220499</v>
      </c>
      <c r="B1363" s="36" t="s">
        <v>1239</v>
      </c>
      <c r="C1363" s="38">
        <v>0</v>
      </c>
    </row>
    <row r="1364" s="49" customFormat="1" customHeight="1" spans="1:3">
      <c r="A1364" s="27">
        <v>22205</v>
      </c>
      <c r="B1364" s="79" t="s">
        <v>1240</v>
      </c>
      <c r="C1364" s="11">
        <f>SUM(C1365:C1375)</f>
        <v>725</v>
      </c>
    </row>
    <row r="1365" s="49" customFormat="1" customHeight="1" spans="1:3">
      <c r="A1365" s="27">
        <v>2220501</v>
      </c>
      <c r="B1365" s="36" t="s">
        <v>1241</v>
      </c>
      <c r="C1365" s="38">
        <v>0</v>
      </c>
    </row>
    <row r="1366" s="49" customFormat="1" customHeight="1" spans="1:3">
      <c r="A1366" s="27">
        <v>2220502</v>
      </c>
      <c r="B1366" s="36" t="s">
        <v>1242</v>
      </c>
      <c r="C1366" s="38">
        <v>0</v>
      </c>
    </row>
    <row r="1367" s="49" customFormat="1" customHeight="1" spans="1:3">
      <c r="A1367" s="27">
        <v>2220503</v>
      </c>
      <c r="B1367" s="36" t="s">
        <v>1243</v>
      </c>
      <c r="C1367" s="38">
        <v>0</v>
      </c>
    </row>
    <row r="1368" s="49" customFormat="1" customHeight="1" spans="1:3">
      <c r="A1368" s="27">
        <v>2220504</v>
      </c>
      <c r="B1368" s="36" t="s">
        <v>1244</v>
      </c>
      <c r="C1368" s="38">
        <v>0</v>
      </c>
    </row>
    <row r="1369" s="49" customFormat="1" customHeight="1" spans="1:3">
      <c r="A1369" s="27">
        <v>2220505</v>
      </c>
      <c r="B1369" s="36" t="s">
        <v>1245</v>
      </c>
      <c r="C1369" s="38">
        <v>0</v>
      </c>
    </row>
    <row r="1370" s="49" customFormat="1" customHeight="1" spans="1:3">
      <c r="A1370" s="27">
        <v>2220506</v>
      </c>
      <c r="B1370" s="36" t="s">
        <v>1246</v>
      </c>
      <c r="C1370" s="38">
        <v>0</v>
      </c>
    </row>
    <row r="1371" s="49" customFormat="1" customHeight="1" spans="1:3">
      <c r="A1371" s="27">
        <v>2220507</v>
      </c>
      <c r="B1371" s="36" t="s">
        <v>1247</v>
      </c>
      <c r="C1371" s="38">
        <v>0</v>
      </c>
    </row>
    <row r="1372" s="49" customFormat="1" customHeight="1" spans="1:3">
      <c r="A1372" s="27">
        <v>2220508</v>
      </c>
      <c r="B1372" s="36" t="s">
        <v>1248</v>
      </c>
      <c r="C1372" s="38">
        <v>0</v>
      </c>
    </row>
    <row r="1373" s="49" customFormat="1" customHeight="1" spans="1:3">
      <c r="A1373" s="27">
        <v>2220509</v>
      </c>
      <c r="B1373" s="36" t="s">
        <v>1249</v>
      </c>
      <c r="C1373" s="38">
        <v>5</v>
      </c>
    </row>
    <row r="1374" s="49" customFormat="1" customHeight="1" spans="1:3">
      <c r="A1374" s="27">
        <v>2220510</v>
      </c>
      <c r="B1374" s="36" t="s">
        <v>1250</v>
      </c>
      <c r="C1374" s="38">
        <v>0</v>
      </c>
    </row>
    <row r="1375" s="49" customFormat="1" customHeight="1" spans="1:3">
      <c r="A1375" s="27">
        <v>2220599</v>
      </c>
      <c r="B1375" s="36" t="s">
        <v>1251</v>
      </c>
      <c r="C1375" s="38">
        <v>720</v>
      </c>
    </row>
    <row r="1376" s="49" customFormat="1" customHeight="1" spans="1:3">
      <c r="A1376" s="27">
        <v>229</v>
      </c>
      <c r="B1376" s="79" t="s">
        <v>1252</v>
      </c>
      <c r="C1376" s="11">
        <f>C1377</f>
        <v>337</v>
      </c>
    </row>
    <row r="1377" s="49" customFormat="1" customHeight="1" spans="1:3">
      <c r="A1377" s="56">
        <v>22999</v>
      </c>
      <c r="B1377" s="126" t="s">
        <v>1253</v>
      </c>
      <c r="C1377" s="11">
        <f>C1378</f>
        <v>337</v>
      </c>
    </row>
    <row r="1378" s="49" customFormat="1" customHeight="1" spans="1:3">
      <c r="A1378" s="56">
        <v>2299901</v>
      </c>
      <c r="B1378" s="127" t="s">
        <v>1254</v>
      </c>
      <c r="C1378" s="38">
        <v>337</v>
      </c>
    </row>
    <row r="1379" s="49" customFormat="1" customHeight="1" spans="1:3">
      <c r="A1379" s="27">
        <v>232</v>
      </c>
      <c r="B1379" s="79" t="s">
        <v>1255</v>
      </c>
      <c r="C1379" s="11">
        <f>SUM(C1380,C1387)</f>
        <v>1506</v>
      </c>
    </row>
    <row r="1380" s="49" customFormat="1" customHeight="1" spans="1:3">
      <c r="A1380" s="27">
        <v>23201</v>
      </c>
      <c r="B1380" s="79" t="s">
        <v>1256</v>
      </c>
      <c r="C1380" s="11">
        <f>SUM(C1381:C1382)</f>
        <v>0</v>
      </c>
    </row>
    <row r="1381" s="49" customFormat="1" customHeight="1" spans="1:3">
      <c r="A1381" s="27">
        <v>2320101</v>
      </c>
      <c r="B1381" s="79" t="s">
        <v>1257</v>
      </c>
      <c r="C1381" s="38">
        <v>0</v>
      </c>
    </row>
    <row r="1382" s="49" customFormat="1" customHeight="1" spans="1:3">
      <c r="A1382" s="27">
        <v>2320102</v>
      </c>
      <c r="B1382" s="79" t="s">
        <v>1258</v>
      </c>
      <c r="C1382" s="11">
        <f>SUM(C1383:C1386)</f>
        <v>0</v>
      </c>
    </row>
    <row r="1383" s="49" customFormat="1" customHeight="1" spans="1:3">
      <c r="A1383" s="27">
        <v>232010201</v>
      </c>
      <c r="B1383" s="36" t="s">
        <v>1259</v>
      </c>
      <c r="C1383" s="38">
        <v>0</v>
      </c>
    </row>
    <row r="1384" s="49" customFormat="1" customHeight="1" spans="1:3">
      <c r="A1384" s="27">
        <v>232010202</v>
      </c>
      <c r="B1384" s="36" t="s">
        <v>1260</v>
      </c>
      <c r="C1384" s="38">
        <v>0</v>
      </c>
    </row>
    <row r="1385" s="49" customFormat="1" customHeight="1" spans="1:3">
      <c r="A1385" s="27">
        <v>232010203</v>
      </c>
      <c r="B1385" s="36" t="s">
        <v>1261</v>
      </c>
      <c r="C1385" s="38">
        <v>0</v>
      </c>
    </row>
    <row r="1386" s="49" customFormat="1" customHeight="1" spans="1:3">
      <c r="A1386" s="27">
        <v>232010204</v>
      </c>
      <c r="B1386" s="36" t="s">
        <v>1262</v>
      </c>
      <c r="C1386" s="38">
        <v>0</v>
      </c>
    </row>
    <row r="1387" s="49" customFormat="1" customHeight="1" spans="1:3">
      <c r="A1387" s="27">
        <v>23202</v>
      </c>
      <c r="B1387" s="79" t="s">
        <v>1263</v>
      </c>
      <c r="C1387" s="11">
        <f>C1388</f>
        <v>1506</v>
      </c>
    </row>
    <row r="1388" s="49" customFormat="1" customHeight="1" spans="1:3">
      <c r="A1388" s="27">
        <v>2320201</v>
      </c>
      <c r="B1388" s="79" t="s">
        <v>1264</v>
      </c>
      <c r="C1388" s="11">
        <f>SUM(C1389:C1392)</f>
        <v>1506</v>
      </c>
    </row>
    <row r="1389" s="49" customFormat="1" ht="17.25" customHeight="1" spans="1:3">
      <c r="A1389" s="27">
        <v>232020101</v>
      </c>
      <c r="B1389" s="36" t="s">
        <v>1265</v>
      </c>
      <c r="C1389" s="38">
        <v>1506</v>
      </c>
    </row>
    <row r="1390" s="49" customFormat="1" customHeight="1" spans="1:3">
      <c r="A1390" s="27">
        <v>232020102</v>
      </c>
      <c r="B1390" s="36" t="s">
        <v>1266</v>
      </c>
      <c r="C1390" s="38">
        <v>0</v>
      </c>
    </row>
    <row r="1391" s="49" customFormat="1" customHeight="1" spans="1:3">
      <c r="A1391" s="27">
        <v>232020103</v>
      </c>
      <c r="B1391" s="36" t="s">
        <v>1267</v>
      </c>
      <c r="C1391" s="38">
        <v>0</v>
      </c>
    </row>
    <row r="1392" s="49" customFormat="1" customHeight="1" spans="1:3">
      <c r="A1392" s="27">
        <v>232020104</v>
      </c>
      <c r="B1392" s="36" t="s">
        <v>1268</v>
      </c>
      <c r="C1392" s="38">
        <v>0</v>
      </c>
    </row>
    <row r="1393" s="49" customFormat="1" customHeight="1" spans="1:3">
      <c r="A1393" s="27">
        <v>233</v>
      </c>
      <c r="B1393" s="79" t="s">
        <v>1269</v>
      </c>
      <c r="C1393" s="11">
        <f>SUM(C1394,C1397)</f>
        <v>0</v>
      </c>
    </row>
    <row r="1394" s="49" customFormat="1" customHeight="1" spans="1:3">
      <c r="A1394" s="27">
        <v>23301</v>
      </c>
      <c r="B1394" s="79" t="s">
        <v>1270</v>
      </c>
      <c r="C1394" s="11">
        <f>SUM(C1395:C1396)</f>
        <v>0</v>
      </c>
    </row>
    <row r="1395" s="49" customFormat="1" customHeight="1" spans="1:3">
      <c r="A1395" s="27">
        <v>2330101</v>
      </c>
      <c r="B1395" s="36" t="s">
        <v>1271</v>
      </c>
      <c r="C1395" s="38">
        <v>0</v>
      </c>
    </row>
    <row r="1396" s="49" customFormat="1" customHeight="1" spans="1:3">
      <c r="A1396" s="27">
        <v>2330102</v>
      </c>
      <c r="B1396" s="36" t="s">
        <v>1272</v>
      </c>
      <c r="C1396" s="38">
        <v>0</v>
      </c>
    </row>
    <row r="1397" s="49" customFormat="1" customHeight="1" spans="1:3">
      <c r="A1397" s="27">
        <v>23302</v>
      </c>
      <c r="B1397" s="79" t="s">
        <v>1273</v>
      </c>
      <c r="C1397" s="11">
        <f>C1398</f>
        <v>0</v>
      </c>
    </row>
    <row r="1398" s="49" customFormat="1" customHeight="1" spans="1:3">
      <c r="A1398" s="27">
        <v>2330201</v>
      </c>
      <c r="B1398" s="36" t="s">
        <v>1274</v>
      </c>
      <c r="C1398" s="38">
        <v>0</v>
      </c>
    </row>
  </sheetData>
  <mergeCells count="3">
    <mergeCell ref="A1:C1"/>
    <mergeCell ref="A2:C2"/>
    <mergeCell ref="A3:C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R273"/>
  <sheetViews>
    <sheetView workbookViewId="0">
      <selection activeCell="E9" sqref="E9"/>
    </sheetView>
  </sheetViews>
  <sheetFormatPr defaultColWidth="8" defaultRowHeight="12.75"/>
  <cols>
    <col min="1" max="3" width="2.75" style="93" customWidth="1"/>
    <col min="4" max="4" width="32.75" style="93" customWidth="1"/>
    <col min="5" max="96" width="12.25" style="93" customWidth="1"/>
    <col min="97" max="97" width="8.54166666666667" style="93"/>
    <col min="98" max="16384" width="8" style="93"/>
  </cols>
  <sheetData>
    <row r="1" s="93" customFormat="1" ht="27" spans="49:49">
      <c r="AW1" s="94" t="s">
        <v>1275</v>
      </c>
    </row>
    <row r="2" s="93" customFormat="1" ht="14.25" spans="96:96">
      <c r="CR2" s="102"/>
    </row>
    <row r="3" s="93" customFormat="1" ht="15" spans="1:96">
      <c r="A3" s="95" t="s">
        <v>1276</v>
      </c>
      <c r="AW3" s="101" t="s">
        <v>1277</v>
      </c>
      <c r="CR3" s="102" t="s">
        <v>1278</v>
      </c>
    </row>
    <row r="4" s="93" customFormat="1" ht="15.4" customHeight="1" spans="1:96">
      <c r="A4" s="106" t="s">
        <v>1279</v>
      </c>
      <c r="B4" s="96"/>
      <c r="C4" s="96" t="s">
        <v>1280</v>
      </c>
      <c r="D4" s="96" t="s">
        <v>1280</v>
      </c>
      <c r="E4" s="96" t="s">
        <v>1281</v>
      </c>
      <c r="F4" s="107" t="s">
        <v>1282</v>
      </c>
      <c r="G4" s="107"/>
      <c r="H4" s="107" t="s">
        <v>1280</v>
      </c>
      <c r="I4" s="107" t="s">
        <v>1280</v>
      </c>
      <c r="J4" s="107" t="s">
        <v>1280</v>
      </c>
      <c r="K4" s="107" t="s">
        <v>1280</v>
      </c>
      <c r="L4" s="107" t="s">
        <v>1280</v>
      </c>
      <c r="M4" s="107" t="s">
        <v>1280</v>
      </c>
      <c r="N4" s="107" t="s">
        <v>1280</v>
      </c>
      <c r="O4" s="107" t="s">
        <v>1283</v>
      </c>
      <c r="P4" s="107"/>
      <c r="Q4" s="107" t="s">
        <v>1280</v>
      </c>
      <c r="R4" s="107" t="s">
        <v>1280</v>
      </c>
      <c r="S4" s="107" t="s">
        <v>1280</v>
      </c>
      <c r="T4" s="107" t="s">
        <v>1280</v>
      </c>
      <c r="U4" s="107" t="s">
        <v>1280</v>
      </c>
      <c r="V4" s="107" t="s">
        <v>1280</v>
      </c>
      <c r="W4" s="107" t="s">
        <v>1280</v>
      </c>
      <c r="X4" s="107" t="s">
        <v>1280</v>
      </c>
      <c r="Y4" s="107" t="s">
        <v>1280</v>
      </c>
      <c r="Z4" s="107" t="s">
        <v>1280</v>
      </c>
      <c r="AA4" s="107" t="s">
        <v>1280</v>
      </c>
      <c r="AB4" s="107" t="s">
        <v>1280</v>
      </c>
      <c r="AC4" s="107" t="s">
        <v>1280</v>
      </c>
      <c r="AD4" s="107" t="s">
        <v>1280</v>
      </c>
      <c r="AE4" s="107" t="s">
        <v>1280</v>
      </c>
      <c r="AF4" s="107" t="s">
        <v>1280</v>
      </c>
      <c r="AG4" s="107" t="s">
        <v>1280</v>
      </c>
      <c r="AH4" s="107" t="s">
        <v>1280</v>
      </c>
      <c r="AI4" s="107" t="s">
        <v>1280</v>
      </c>
      <c r="AJ4" s="107" t="s">
        <v>1280</v>
      </c>
      <c r="AK4" s="107" t="s">
        <v>1280</v>
      </c>
      <c r="AL4" s="107" t="s">
        <v>1280</v>
      </c>
      <c r="AM4" s="107" t="s">
        <v>1280</v>
      </c>
      <c r="AN4" s="107" t="s">
        <v>1280</v>
      </c>
      <c r="AO4" s="107" t="s">
        <v>1280</v>
      </c>
      <c r="AP4" s="107" t="s">
        <v>1280</v>
      </c>
      <c r="AQ4" s="107" t="s">
        <v>1284</v>
      </c>
      <c r="AR4" s="107"/>
      <c r="AS4" s="107" t="s">
        <v>1280</v>
      </c>
      <c r="AT4" s="107" t="s">
        <v>1280</v>
      </c>
      <c r="AU4" s="107" t="s">
        <v>1280</v>
      </c>
      <c r="AV4" s="107" t="s">
        <v>1280</v>
      </c>
      <c r="AW4" s="107" t="s">
        <v>1280</v>
      </c>
      <c r="AX4" s="107" t="s">
        <v>1280</v>
      </c>
      <c r="AY4" s="107" t="s">
        <v>1280</v>
      </c>
      <c r="AZ4" s="107" t="s">
        <v>1280</v>
      </c>
      <c r="BA4" s="107" t="s">
        <v>1280</v>
      </c>
      <c r="BB4" s="107" t="s">
        <v>1280</v>
      </c>
      <c r="BC4" s="107" t="s">
        <v>1280</v>
      </c>
      <c r="BD4" s="107" t="s">
        <v>1280</v>
      </c>
      <c r="BE4" s="107" t="s">
        <v>1280</v>
      </c>
      <c r="BF4" s="107" t="s">
        <v>1285</v>
      </c>
      <c r="BG4" s="107"/>
      <c r="BH4" s="107" t="s">
        <v>1280</v>
      </c>
      <c r="BI4" s="107" t="s">
        <v>1280</v>
      </c>
      <c r="BJ4" s="107" t="s">
        <v>1280</v>
      </c>
      <c r="BK4" s="107" t="s">
        <v>1280</v>
      </c>
      <c r="BL4" s="107" t="s">
        <v>1280</v>
      </c>
      <c r="BM4" s="107" t="s">
        <v>1280</v>
      </c>
      <c r="BN4" s="107" t="s">
        <v>1280</v>
      </c>
      <c r="BO4" s="107" t="s">
        <v>1280</v>
      </c>
      <c r="BP4" s="107" t="s">
        <v>1280</v>
      </c>
      <c r="BQ4" s="107" t="s">
        <v>1286</v>
      </c>
      <c r="BR4" s="107"/>
      <c r="BS4" s="107" t="s">
        <v>1280</v>
      </c>
      <c r="BT4" s="107" t="s">
        <v>1280</v>
      </c>
      <c r="BU4" s="107" t="s">
        <v>1280</v>
      </c>
      <c r="BV4" s="107" t="s">
        <v>1280</v>
      </c>
      <c r="BW4" s="107" t="s">
        <v>1280</v>
      </c>
      <c r="BX4" s="107" t="s">
        <v>1280</v>
      </c>
      <c r="BY4" s="107" t="s">
        <v>1280</v>
      </c>
      <c r="BZ4" s="107" t="s">
        <v>1280</v>
      </c>
      <c r="CA4" s="107" t="s">
        <v>1280</v>
      </c>
      <c r="CB4" s="107" t="s">
        <v>1280</v>
      </c>
      <c r="CC4" s="107" t="s">
        <v>1280</v>
      </c>
      <c r="CD4" s="107" t="s">
        <v>1280</v>
      </c>
      <c r="CE4" s="107" t="s">
        <v>1280</v>
      </c>
      <c r="CF4" s="107" t="s">
        <v>1280</v>
      </c>
      <c r="CG4" s="107" t="s">
        <v>1287</v>
      </c>
      <c r="CH4" s="107"/>
      <c r="CI4" s="107" t="s">
        <v>1280</v>
      </c>
      <c r="CJ4" s="107" t="s">
        <v>1280</v>
      </c>
      <c r="CK4" s="107" t="s">
        <v>1280</v>
      </c>
      <c r="CL4" s="107" t="s">
        <v>1288</v>
      </c>
      <c r="CM4" s="107"/>
      <c r="CN4" s="107"/>
      <c r="CO4" s="96" t="s">
        <v>1289</v>
      </c>
      <c r="CP4" s="96"/>
      <c r="CQ4" s="96" t="s">
        <v>1280</v>
      </c>
      <c r="CR4" s="111" t="s">
        <v>1280</v>
      </c>
    </row>
    <row r="5" s="93" customFormat="1" ht="15.4" customHeight="1" spans="1:96">
      <c r="A5" s="108" t="s">
        <v>1290</v>
      </c>
      <c r="B5" s="98"/>
      <c r="C5" s="98"/>
      <c r="D5" s="98" t="s">
        <v>181</v>
      </c>
      <c r="E5" s="98"/>
      <c r="F5" s="98" t="s">
        <v>1291</v>
      </c>
      <c r="G5" s="98" t="s">
        <v>1292</v>
      </c>
      <c r="H5" s="98" t="s">
        <v>1293</v>
      </c>
      <c r="I5" s="98" t="s">
        <v>1294</v>
      </c>
      <c r="J5" s="98" t="s">
        <v>1295</v>
      </c>
      <c r="K5" s="98" t="s">
        <v>1296</v>
      </c>
      <c r="L5" s="98" t="s">
        <v>1297</v>
      </c>
      <c r="M5" s="98" t="s">
        <v>1298</v>
      </c>
      <c r="N5" s="98" t="s">
        <v>1299</v>
      </c>
      <c r="O5" s="98" t="s">
        <v>1291</v>
      </c>
      <c r="P5" s="98" t="s">
        <v>1300</v>
      </c>
      <c r="Q5" s="98" t="s">
        <v>1301</v>
      </c>
      <c r="R5" s="98" t="s">
        <v>1302</v>
      </c>
      <c r="S5" s="98" t="s">
        <v>1303</v>
      </c>
      <c r="T5" s="98" t="s">
        <v>1304</v>
      </c>
      <c r="U5" s="98" t="s">
        <v>1305</v>
      </c>
      <c r="V5" s="98" t="s">
        <v>1306</v>
      </c>
      <c r="W5" s="98" t="s">
        <v>1307</v>
      </c>
      <c r="X5" s="98" t="s">
        <v>1308</v>
      </c>
      <c r="Y5" s="98" t="s">
        <v>1309</v>
      </c>
      <c r="Z5" s="98" t="s">
        <v>1310</v>
      </c>
      <c r="AA5" s="98" t="s">
        <v>1311</v>
      </c>
      <c r="AB5" s="98" t="s">
        <v>1312</v>
      </c>
      <c r="AC5" s="98" t="s">
        <v>1313</v>
      </c>
      <c r="AD5" s="98" t="s">
        <v>1314</v>
      </c>
      <c r="AE5" s="98" t="s">
        <v>1315</v>
      </c>
      <c r="AF5" s="98" t="s">
        <v>1316</v>
      </c>
      <c r="AG5" s="98" t="s">
        <v>1317</v>
      </c>
      <c r="AH5" s="98" t="s">
        <v>1318</v>
      </c>
      <c r="AI5" s="98" t="s">
        <v>1319</v>
      </c>
      <c r="AJ5" s="98" t="s">
        <v>1320</v>
      </c>
      <c r="AK5" s="98" t="s">
        <v>1321</v>
      </c>
      <c r="AL5" s="98" t="s">
        <v>1322</v>
      </c>
      <c r="AM5" s="98" t="s">
        <v>1323</v>
      </c>
      <c r="AN5" s="98" t="s">
        <v>1324</v>
      </c>
      <c r="AO5" s="98" t="s">
        <v>1325</v>
      </c>
      <c r="AP5" s="98" t="s">
        <v>1326</v>
      </c>
      <c r="AQ5" s="98" t="s">
        <v>1291</v>
      </c>
      <c r="AR5" s="98" t="s">
        <v>1327</v>
      </c>
      <c r="AS5" s="98" t="s">
        <v>1328</v>
      </c>
      <c r="AT5" s="98" t="s">
        <v>1329</v>
      </c>
      <c r="AU5" s="98" t="s">
        <v>1330</v>
      </c>
      <c r="AV5" s="98" t="s">
        <v>1331</v>
      </c>
      <c r="AW5" s="98" t="s">
        <v>1332</v>
      </c>
      <c r="AX5" s="98" t="s">
        <v>1333</v>
      </c>
      <c r="AY5" s="98" t="s">
        <v>1334</v>
      </c>
      <c r="AZ5" s="98" t="s">
        <v>1335</v>
      </c>
      <c r="BA5" s="98" t="s">
        <v>1336</v>
      </c>
      <c r="BB5" s="98" t="s">
        <v>1337</v>
      </c>
      <c r="BC5" s="98" t="s">
        <v>1338</v>
      </c>
      <c r="BD5" s="98" t="s">
        <v>1339</v>
      </c>
      <c r="BE5" s="98" t="s">
        <v>1340</v>
      </c>
      <c r="BF5" s="98" t="s">
        <v>1291</v>
      </c>
      <c r="BG5" s="98" t="s">
        <v>1341</v>
      </c>
      <c r="BH5" s="98" t="s">
        <v>1342</v>
      </c>
      <c r="BI5" s="98" t="s">
        <v>1343</v>
      </c>
      <c r="BJ5" s="98" t="s">
        <v>1344</v>
      </c>
      <c r="BK5" s="98" t="s">
        <v>1345</v>
      </c>
      <c r="BL5" s="98" t="s">
        <v>1346</v>
      </c>
      <c r="BM5" s="98" t="s">
        <v>1347</v>
      </c>
      <c r="BN5" s="98" t="s">
        <v>1348</v>
      </c>
      <c r="BO5" s="98" t="s">
        <v>1349</v>
      </c>
      <c r="BP5" s="98" t="s">
        <v>1350</v>
      </c>
      <c r="BQ5" s="98" t="s">
        <v>1291</v>
      </c>
      <c r="BR5" s="98" t="s">
        <v>1341</v>
      </c>
      <c r="BS5" s="98" t="s">
        <v>1342</v>
      </c>
      <c r="BT5" s="98" t="s">
        <v>1343</v>
      </c>
      <c r="BU5" s="98" t="s">
        <v>1344</v>
      </c>
      <c r="BV5" s="98" t="s">
        <v>1345</v>
      </c>
      <c r="BW5" s="98" t="s">
        <v>1346</v>
      </c>
      <c r="BX5" s="98" t="s">
        <v>1347</v>
      </c>
      <c r="BY5" s="98" t="s">
        <v>1351</v>
      </c>
      <c r="BZ5" s="98" t="s">
        <v>1352</v>
      </c>
      <c r="CA5" s="98" t="s">
        <v>1353</v>
      </c>
      <c r="CB5" s="98" t="s">
        <v>1354</v>
      </c>
      <c r="CC5" s="98" t="s">
        <v>1348</v>
      </c>
      <c r="CD5" s="98" t="s">
        <v>1349</v>
      </c>
      <c r="CE5" s="98" t="s">
        <v>1355</v>
      </c>
      <c r="CF5" s="98" t="s">
        <v>1286</v>
      </c>
      <c r="CG5" s="98" t="s">
        <v>1291</v>
      </c>
      <c r="CH5" s="98" t="s">
        <v>1356</v>
      </c>
      <c r="CI5" s="98" t="s">
        <v>1357</v>
      </c>
      <c r="CJ5" s="98" t="s">
        <v>1358</v>
      </c>
      <c r="CK5" s="98" t="s">
        <v>1359</v>
      </c>
      <c r="CL5" s="98" t="s">
        <v>1291</v>
      </c>
      <c r="CM5" s="98" t="s">
        <v>1360</v>
      </c>
      <c r="CN5" s="98" t="s">
        <v>1361</v>
      </c>
      <c r="CO5" s="98" t="s">
        <v>1291</v>
      </c>
      <c r="CP5" s="98" t="s">
        <v>1362</v>
      </c>
      <c r="CQ5" s="98" t="s">
        <v>1363</v>
      </c>
      <c r="CR5" s="112" t="s">
        <v>1289</v>
      </c>
    </row>
    <row r="6" s="93" customFormat="1" ht="15.4" customHeight="1" spans="1:96">
      <c r="A6" s="108"/>
      <c r="B6" s="98" t="s">
        <v>1280</v>
      </c>
      <c r="C6" s="98" t="s">
        <v>1280</v>
      </c>
      <c r="D6" s="98" t="s">
        <v>1280</v>
      </c>
      <c r="E6" s="98" t="s">
        <v>1280</v>
      </c>
      <c r="F6" s="98" t="s">
        <v>1280</v>
      </c>
      <c r="G6" s="98" t="s">
        <v>1280</v>
      </c>
      <c r="H6" s="98" t="s">
        <v>1280</v>
      </c>
      <c r="I6" s="98" t="s">
        <v>1280</v>
      </c>
      <c r="J6" s="98" t="s">
        <v>1280</v>
      </c>
      <c r="K6" s="98" t="s">
        <v>1280</v>
      </c>
      <c r="L6" s="98" t="s">
        <v>1280</v>
      </c>
      <c r="M6" s="98" t="s">
        <v>1280</v>
      </c>
      <c r="N6" s="98" t="s">
        <v>1280</v>
      </c>
      <c r="O6" s="98" t="s">
        <v>1280</v>
      </c>
      <c r="P6" s="98" t="s">
        <v>1280</v>
      </c>
      <c r="Q6" s="98" t="s">
        <v>1280</v>
      </c>
      <c r="R6" s="98" t="s">
        <v>1280</v>
      </c>
      <c r="S6" s="98" t="s">
        <v>1280</v>
      </c>
      <c r="T6" s="98" t="s">
        <v>1280</v>
      </c>
      <c r="U6" s="98" t="s">
        <v>1280</v>
      </c>
      <c r="V6" s="98" t="s">
        <v>1280</v>
      </c>
      <c r="W6" s="98" t="s">
        <v>1280</v>
      </c>
      <c r="X6" s="98" t="s">
        <v>1280</v>
      </c>
      <c r="Y6" s="98" t="s">
        <v>1280</v>
      </c>
      <c r="Z6" s="98" t="s">
        <v>1280</v>
      </c>
      <c r="AA6" s="98" t="s">
        <v>1280</v>
      </c>
      <c r="AB6" s="98" t="s">
        <v>1280</v>
      </c>
      <c r="AC6" s="98" t="s">
        <v>1280</v>
      </c>
      <c r="AD6" s="98" t="s">
        <v>1280</v>
      </c>
      <c r="AE6" s="98" t="s">
        <v>1280</v>
      </c>
      <c r="AF6" s="98" t="s">
        <v>1280</v>
      </c>
      <c r="AG6" s="98" t="s">
        <v>1280</v>
      </c>
      <c r="AH6" s="98" t="s">
        <v>1280</v>
      </c>
      <c r="AI6" s="98" t="s">
        <v>1280</v>
      </c>
      <c r="AJ6" s="98" t="s">
        <v>1280</v>
      </c>
      <c r="AK6" s="98" t="s">
        <v>1280</v>
      </c>
      <c r="AL6" s="98" t="s">
        <v>1280</v>
      </c>
      <c r="AM6" s="98" t="s">
        <v>1280</v>
      </c>
      <c r="AN6" s="98" t="s">
        <v>1280</v>
      </c>
      <c r="AO6" s="98" t="s">
        <v>1280</v>
      </c>
      <c r="AP6" s="98" t="s">
        <v>1280</v>
      </c>
      <c r="AQ6" s="98" t="s">
        <v>1280</v>
      </c>
      <c r="AR6" s="98" t="s">
        <v>1280</v>
      </c>
      <c r="AS6" s="98" t="s">
        <v>1280</v>
      </c>
      <c r="AT6" s="98" t="s">
        <v>1280</v>
      </c>
      <c r="AU6" s="98" t="s">
        <v>1280</v>
      </c>
      <c r="AV6" s="98" t="s">
        <v>1280</v>
      </c>
      <c r="AW6" s="98" t="s">
        <v>1280</v>
      </c>
      <c r="AX6" s="98" t="s">
        <v>1280</v>
      </c>
      <c r="AY6" s="98" t="s">
        <v>1280</v>
      </c>
      <c r="AZ6" s="98" t="s">
        <v>1280</v>
      </c>
      <c r="BA6" s="98" t="s">
        <v>1280</v>
      </c>
      <c r="BB6" s="98" t="s">
        <v>1280</v>
      </c>
      <c r="BC6" s="98" t="s">
        <v>1280</v>
      </c>
      <c r="BD6" s="98" t="s">
        <v>1280</v>
      </c>
      <c r="BE6" s="98" t="s">
        <v>1280</v>
      </c>
      <c r="BF6" s="98" t="s">
        <v>1280</v>
      </c>
      <c r="BG6" s="98" t="s">
        <v>1280</v>
      </c>
      <c r="BH6" s="98" t="s">
        <v>1280</v>
      </c>
      <c r="BI6" s="98" t="s">
        <v>1280</v>
      </c>
      <c r="BJ6" s="98" t="s">
        <v>1280</v>
      </c>
      <c r="BK6" s="98" t="s">
        <v>1280</v>
      </c>
      <c r="BL6" s="98" t="s">
        <v>1280</v>
      </c>
      <c r="BM6" s="98" t="s">
        <v>1280</v>
      </c>
      <c r="BN6" s="98" t="s">
        <v>1280</v>
      </c>
      <c r="BO6" s="98" t="s">
        <v>1280</v>
      </c>
      <c r="BP6" s="98" t="s">
        <v>1280</v>
      </c>
      <c r="BQ6" s="98" t="s">
        <v>1280</v>
      </c>
      <c r="BR6" s="98" t="s">
        <v>1280</v>
      </c>
      <c r="BS6" s="98" t="s">
        <v>1280</v>
      </c>
      <c r="BT6" s="98" t="s">
        <v>1280</v>
      </c>
      <c r="BU6" s="98" t="s">
        <v>1280</v>
      </c>
      <c r="BV6" s="98" t="s">
        <v>1280</v>
      </c>
      <c r="BW6" s="98" t="s">
        <v>1280</v>
      </c>
      <c r="BX6" s="98" t="s">
        <v>1280</v>
      </c>
      <c r="BY6" s="98" t="s">
        <v>1280</v>
      </c>
      <c r="BZ6" s="98" t="s">
        <v>1280</v>
      </c>
      <c r="CA6" s="98" t="s">
        <v>1280</v>
      </c>
      <c r="CB6" s="98" t="s">
        <v>1280</v>
      </c>
      <c r="CC6" s="98" t="s">
        <v>1280</v>
      </c>
      <c r="CD6" s="98" t="s">
        <v>1280</v>
      </c>
      <c r="CE6" s="98" t="s">
        <v>1280</v>
      </c>
      <c r="CF6" s="98" t="s">
        <v>1280</v>
      </c>
      <c r="CG6" s="98" t="s">
        <v>1280</v>
      </c>
      <c r="CH6" s="98" t="s">
        <v>1280</v>
      </c>
      <c r="CI6" s="98" t="s">
        <v>1280</v>
      </c>
      <c r="CJ6" s="98" t="s">
        <v>1280</v>
      </c>
      <c r="CK6" s="98" t="s">
        <v>1280</v>
      </c>
      <c r="CL6" s="98" t="s">
        <v>1280</v>
      </c>
      <c r="CM6" s="98" t="s">
        <v>1280</v>
      </c>
      <c r="CN6" s="98" t="s">
        <v>1280</v>
      </c>
      <c r="CO6" s="98" t="s">
        <v>1280</v>
      </c>
      <c r="CP6" s="98" t="s">
        <v>1280</v>
      </c>
      <c r="CQ6" s="98" t="s">
        <v>1280</v>
      </c>
      <c r="CR6" s="112" t="s">
        <v>1280</v>
      </c>
    </row>
    <row r="7" s="93" customFormat="1" ht="15.4" customHeight="1" spans="1:96">
      <c r="A7" s="108"/>
      <c r="B7" s="98" t="s">
        <v>1280</v>
      </c>
      <c r="C7" s="98" t="s">
        <v>1280</v>
      </c>
      <c r="D7" s="98" t="s">
        <v>1280</v>
      </c>
      <c r="E7" s="98" t="s">
        <v>1280</v>
      </c>
      <c r="F7" s="98" t="s">
        <v>1280</v>
      </c>
      <c r="G7" s="98" t="s">
        <v>1280</v>
      </c>
      <c r="H7" s="98" t="s">
        <v>1280</v>
      </c>
      <c r="I7" s="98" t="s">
        <v>1280</v>
      </c>
      <c r="J7" s="98" t="s">
        <v>1280</v>
      </c>
      <c r="K7" s="98" t="s">
        <v>1280</v>
      </c>
      <c r="L7" s="98" t="s">
        <v>1280</v>
      </c>
      <c r="M7" s="98" t="s">
        <v>1280</v>
      </c>
      <c r="N7" s="98" t="s">
        <v>1280</v>
      </c>
      <c r="O7" s="98" t="s">
        <v>1280</v>
      </c>
      <c r="P7" s="98" t="s">
        <v>1280</v>
      </c>
      <c r="Q7" s="98" t="s">
        <v>1280</v>
      </c>
      <c r="R7" s="98" t="s">
        <v>1280</v>
      </c>
      <c r="S7" s="98" t="s">
        <v>1280</v>
      </c>
      <c r="T7" s="98" t="s">
        <v>1280</v>
      </c>
      <c r="U7" s="98" t="s">
        <v>1280</v>
      </c>
      <c r="V7" s="98" t="s">
        <v>1280</v>
      </c>
      <c r="W7" s="98" t="s">
        <v>1280</v>
      </c>
      <c r="X7" s="98" t="s">
        <v>1280</v>
      </c>
      <c r="Y7" s="98" t="s">
        <v>1280</v>
      </c>
      <c r="Z7" s="98" t="s">
        <v>1280</v>
      </c>
      <c r="AA7" s="98" t="s">
        <v>1280</v>
      </c>
      <c r="AB7" s="98" t="s">
        <v>1280</v>
      </c>
      <c r="AC7" s="98" t="s">
        <v>1280</v>
      </c>
      <c r="AD7" s="98" t="s">
        <v>1280</v>
      </c>
      <c r="AE7" s="98" t="s">
        <v>1280</v>
      </c>
      <c r="AF7" s="98" t="s">
        <v>1280</v>
      </c>
      <c r="AG7" s="98" t="s">
        <v>1280</v>
      </c>
      <c r="AH7" s="98" t="s">
        <v>1280</v>
      </c>
      <c r="AI7" s="98" t="s">
        <v>1280</v>
      </c>
      <c r="AJ7" s="98" t="s">
        <v>1280</v>
      </c>
      <c r="AK7" s="98" t="s">
        <v>1280</v>
      </c>
      <c r="AL7" s="98" t="s">
        <v>1280</v>
      </c>
      <c r="AM7" s="98" t="s">
        <v>1280</v>
      </c>
      <c r="AN7" s="98" t="s">
        <v>1280</v>
      </c>
      <c r="AO7" s="98" t="s">
        <v>1280</v>
      </c>
      <c r="AP7" s="98" t="s">
        <v>1280</v>
      </c>
      <c r="AQ7" s="98" t="s">
        <v>1280</v>
      </c>
      <c r="AR7" s="98" t="s">
        <v>1280</v>
      </c>
      <c r="AS7" s="98" t="s">
        <v>1280</v>
      </c>
      <c r="AT7" s="98" t="s">
        <v>1280</v>
      </c>
      <c r="AU7" s="98" t="s">
        <v>1280</v>
      </c>
      <c r="AV7" s="98" t="s">
        <v>1280</v>
      </c>
      <c r="AW7" s="98" t="s">
        <v>1280</v>
      </c>
      <c r="AX7" s="98" t="s">
        <v>1280</v>
      </c>
      <c r="AY7" s="98" t="s">
        <v>1280</v>
      </c>
      <c r="AZ7" s="98" t="s">
        <v>1280</v>
      </c>
      <c r="BA7" s="98" t="s">
        <v>1280</v>
      </c>
      <c r="BB7" s="98" t="s">
        <v>1280</v>
      </c>
      <c r="BC7" s="98" t="s">
        <v>1280</v>
      </c>
      <c r="BD7" s="98" t="s">
        <v>1280</v>
      </c>
      <c r="BE7" s="98" t="s">
        <v>1280</v>
      </c>
      <c r="BF7" s="98" t="s">
        <v>1280</v>
      </c>
      <c r="BG7" s="98" t="s">
        <v>1280</v>
      </c>
      <c r="BH7" s="98" t="s">
        <v>1280</v>
      </c>
      <c r="BI7" s="98" t="s">
        <v>1280</v>
      </c>
      <c r="BJ7" s="98" t="s">
        <v>1280</v>
      </c>
      <c r="BK7" s="98" t="s">
        <v>1280</v>
      </c>
      <c r="BL7" s="98" t="s">
        <v>1280</v>
      </c>
      <c r="BM7" s="98" t="s">
        <v>1280</v>
      </c>
      <c r="BN7" s="98" t="s">
        <v>1280</v>
      </c>
      <c r="BO7" s="98" t="s">
        <v>1280</v>
      </c>
      <c r="BP7" s="98" t="s">
        <v>1280</v>
      </c>
      <c r="BQ7" s="98" t="s">
        <v>1280</v>
      </c>
      <c r="BR7" s="98" t="s">
        <v>1280</v>
      </c>
      <c r="BS7" s="98" t="s">
        <v>1280</v>
      </c>
      <c r="BT7" s="98" t="s">
        <v>1280</v>
      </c>
      <c r="BU7" s="98" t="s">
        <v>1280</v>
      </c>
      <c r="BV7" s="98" t="s">
        <v>1280</v>
      </c>
      <c r="BW7" s="98" t="s">
        <v>1280</v>
      </c>
      <c r="BX7" s="98" t="s">
        <v>1280</v>
      </c>
      <c r="BY7" s="98" t="s">
        <v>1280</v>
      </c>
      <c r="BZ7" s="98" t="s">
        <v>1280</v>
      </c>
      <c r="CA7" s="98" t="s">
        <v>1280</v>
      </c>
      <c r="CB7" s="98" t="s">
        <v>1280</v>
      </c>
      <c r="CC7" s="98" t="s">
        <v>1280</v>
      </c>
      <c r="CD7" s="98" t="s">
        <v>1280</v>
      </c>
      <c r="CE7" s="98" t="s">
        <v>1280</v>
      </c>
      <c r="CF7" s="98" t="s">
        <v>1280</v>
      </c>
      <c r="CG7" s="98" t="s">
        <v>1280</v>
      </c>
      <c r="CH7" s="98" t="s">
        <v>1280</v>
      </c>
      <c r="CI7" s="98" t="s">
        <v>1280</v>
      </c>
      <c r="CJ7" s="98" t="s">
        <v>1280</v>
      </c>
      <c r="CK7" s="98" t="s">
        <v>1280</v>
      </c>
      <c r="CL7" s="98" t="s">
        <v>1280</v>
      </c>
      <c r="CM7" s="98" t="s">
        <v>1280</v>
      </c>
      <c r="CN7" s="98" t="s">
        <v>1280</v>
      </c>
      <c r="CO7" s="98" t="s">
        <v>1280</v>
      </c>
      <c r="CP7" s="98" t="s">
        <v>1280</v>
      </c>
      <c r="CQ7" s="98" t="s">
        <v>1280</v>
      </c>
      <c r="CR7" s="112" t="s">
        <v>1280</v>
      </c>
    </row>
    <row r="8" s="93" customFormat="1" ht="15.4" customHeight="1" spans="1:96">
      <c r="A8" s="108" t="s">
        <v>1364</v>
      </c>
      <c r="B8" s="98" t="s">
        <v>1365</v>
      </c>
      <c r="C8" s="98" t="s">
        <v>1366</v>
      </c>
      <c r="D8" s="98" t="s">
        <v>1367</v>
      </c>
      <c r="E8" s="98" t="s">
        <v>1368</v>
      </c>
      <c r="F8" s="98" t="s">
        <v>1369</v>
      </c>
      <c r="G8" s="98" t="s">
        <v>1370</v>
      </c>
      <c r="H8" s="98" t="s">
        <v>1371</v>
      </c>
      <c r="I8" s="98" t="s">
        <v>1372</v>
      </c>
      <c r="J8" s="98" t="s">
        <v>1373</v>
      </c>
      <c r="K8" s="98" t="s">
        <v>1374</v>
      </c>
      <c r="L8" s="98" t="s">
        <v>1375</v>
      </c>
      <c r="M8" s="98" t="s">
        <v>1376</v>
      </c>
      <c r="N8" s="98" t="s">
        <v>1377</v>
      </c>
      <c r="O8" s="98" t="s">
        <v>1378</v>
      </c>
      <c r="P8" s="98" t="s">
        <v>1379</v>
      </c>
      <c r="Q8" s="98" t="s">
        <v>1380</v>
      </c>
      <c r="R8" s="98" t="s">
        <v>1381</v>
      </c>
      <c r="S8" s="98" t="s">
        <v>1382</v>
      </c>
      <c r="T8" s="98" t="s">
        <v>1383</v>
      </c>
      <c r="U8" s="98" t="s">
        <v>1384</v>
      </c>
      <c r="V8" s="98" t="s">
        <v>1385</v>
      </c>
      <c r="W8" s="98" t="s">
        <v>1386</v>
      </c>
      <c r="X8" s="98" t="s">
        <v>1387</v>
      </c>
      <c r="Y8" s="98" t="s">
        <v>1388</v>
      </c>
      <c r="Z8" s="98" t="s">
        <v>1389</v>
      </c>
      <c r="AA8" s="98" t="s">
        <v>1390</v>
      </c>
      <c r="AB8" s="98" t="s">
        <v>1391</v>
      </c>
      <c r="AC8" s="98" t="s">
        <v>1392</v>
      </c>
      <c r="AD8" s="98" t="s">
        <v>1393</v>
      </c>
      <c r="AE8" s="98" t="s">
        <v>1394</v>
      </c>
      <c r="AF8" s="98" t="s">
        <v>1395</v>
      </c>
      <c r="AG8" s="98" t="s">
        <v>1396</v>
      </c>
      <c r="AH8" s="98" t="s">
        <v>1397</v>
      </c>
      <c r="AI8" s="98" t="s">
        <v>1398</v>
      </c>
      <c r="AJ8" s="98" t="s">
        <v>1399</v>
      </c>
      <c r="AK8" s="98" t="s">
        <v>1400</v>
      </c>
      <c r="AL8" s="98" t="s">
        <v>1401</v>
      </c>
      <c r="AM8" s="98" t="s">
        <v>1402</v>
      </c>
      <c r="AN8" s="98" t="s">
        <v>1403</v>
      </c>
      <c r="AO8" s="98" t="s">
        <v>1404</v>
      </c>
      <c r="AP8" s="98" t="s">
        <v>1405</v>
      </c>
      <c r="AQ8" s="98" t="s">
        <v>1406</v>
      </c>
      <c r="AR8" s="98" t="s">
        <v>1407</v>
      </c>
      <c r="AS8" s="98" t="s">
        <v>1408</v>
      </c>
      <c r="AT8" s="98" t="s">
        <v>1409</v>
      </c>
      <c r="AU8" s="98" t="s">
        <v>1410</v>
      </c>
      <c r="AV8" s="98" t="s">
        <v>1411</v>
      </c>
      <c r="AW8" s="98" t="s">
        <v>1412</v>
      </c>
      <c r="AX8" s="98" t="s">
        <v>1413</v>
      </c>
      <c r="AY8" s="98" t="s">
        <v>1414</v>
      </c>
      <c r="AZ8" s="98" t="s">
        <v>1415</v>
      </c>
      <c r="BA8" s="98" t="s">
        <v>1416</v>
      </c>
      <c r="BB8" s="98" t="s">
        <v>1417</v>
      </c>
      <c r="BC8" s="98" t="s">
        <v>1418</v>
      </c>
      <c r="BD8" s="98" t="s">
        <v>1419</v>
      </c>
      <c r="BE8" s="98" t="s">
        <v>1420</v>
      </c>
      <c r="BF8" s="98" t="s">
        <v>1421</v>
      </c>
      <c r="BG8" s="98" t="s">
        <v>1422</v>
      </c>
      <c r="BH8" s="98" t="s">
        <v>1423</v>
      </c>
      <c r="BI8" s="98" t="s">
        <v>1424</v>
      </c>
      <c r="BJ8" s="98" t="s">
        <v>1425</v>
      </c>
      <c r="BK8" s="98" t="s">
        <v>1426</v>
      </c>
      <c r="BL8" s="98" t="s">
        <v>1427</v>
      </c>
      <c r="BM8" s="98" t="s">
        <v>1428</v>
      </c>
      <c r="BN8" s="98" t="s">
        <v>1429</v>
      </c>
      <c r="BO8" s="98" t="s">
        <v>1430</v>
      </c>
      <c r="BP8" s="98" t="s">
        <v>1431</v>
      </c>
      <c r="BQ8" s="98" t="s">
        <v>1432</v>
      </c>
      <c r="BR8" s="98" t="s">
        <v>1433</v>
      </c>
      <c r="BS8" s="98" t="s">
        <v>1434</v>
      </c>
      <c r="BT8" s="98" t="s">
        <v>1435</v>
      </c>
      <c r="BU8" s="98" t="s">
        <v>1436</v>
      </c>
      <c r="BV8" s="98" t="s">
        <v>1437</v>
      </c>
      <c r="BW8" s="98" t="s">
        <v>1438</v>
      </c>
      <c r="BX8" s="98" t="s">
        <v>1439</v>
      </c>
      <c r="BY8" s="98" t="s">
        <v>1440</v>
      </c>
      <c r="BZ8" s="98" t="s">
        <v>1441</v>
      </c>
      <c r="CA8" s="98" t="s">
        <v>1442</v>
      </c>
      <c r="CB8" s="98" t="s">
        <v>1443</v>
      </c>
      <c r="CC8" s="98" t="s">
        <v>1444</v>
      </c>
      <c r="CD8" s="98" t="s">
        <v>1445</v>
      </c>
      <c r="CE8" s="98" t="s">
        <v>1446</v>
      </c>
      <c r="CF8" s="98" t="s">
        <v>1447</v>
      </c>
      <c r="CG8" s="98" t="s">
        <v>1448</v>
      </c>
      <c r="CH8" s="98" t="s">
        <v>1449</v>
      </c>
      <c r="CI8" s="98" t="s">
        <v>1450</v>
      </c>
      <c r="CJ8" s="98" t="s">
        <v>1451</v>
      </c>
      <c r="CK8" s="98" t="s">
        <v>1452</v>
      </c>
      <c r="CL8" s="98" t="s">
        <v>1453</v>
      </c>
      <c r="CM8" s="98" t="s">
        <v>1454</v>
      </c>
      <c r="CN8" s="98" t="s">
        <v>1455</v>
      </c>
      <c r="CO8" s="98" t="s">
        <v>1456</v>
      </c>
      <c r="CP8" s="98" t="s">
        <v>1457</v>
      </c>
      <c r="CQ8" s="98" t="s">
        <v>1458</v>
      </c>
      <c r="CR8" s="112" t="s">
        <v>1459</v>
      </c>
    </row>
    <row r="9" s="93" customFormat="1" ht="15.4" customHeight="1" spans="1:96">
      <c r="A9" s="108"/>
      <c r="B9" s="98" t="s">
        <v>1280</v>
      </c>
      <c r="C9" s="98" t="s">
        <v>1280</v>
      </c>
      <c r="D9" s="98" t="s">
        <v>1281</v>
      </c>
      <c r="E9" s="99">
        <v>200646720.1</v>
      </c>
      <c r="F9" s="99">
        <v>108413181.53</v>
      </c>
      <c r="G9" s="99">
        <v>25785203.71</v>
      </c>
      <c r="H9" s="99">
        <v>22512648.34</v>
      </c>
      <c r="I9" s="99">
        <v>21350184.27</v>
      </c>
      <c r="J9" s="99">
        <v>22782179.26</v>
      </c>
      <c r="K9" s="110" t="s">
        <v>1460</v>
      </c>
      <c r="L9" s="99">
        <v>1183778.18</v>
      </c>
      <c r="M9" s="99">
        <v>4952042.22</v>
      </c>
      <c r="N9" s="99">
        <v>9847145.55</v>
      </c>
      <c r="O9" s="99">
        <v>75696685.63</v>
      </c>
      <c r="P9" s="99">
        <v>1770741.07</v>
      </c>
      <c r="Q9" s="99">
        <v>5580539.58</v>
      </c>
      <c r="R9" s="99">
        <v>203833.82</v>
      </c>
      <c r="S9" s="99">
        <v>21499.83</v>
      </c>
      <c r="T9" s="99">
        <v>309337.66</v>
      </c>
      <c r="U9" s="99">
        <v>860440.97</v>
      </c>
      <c r="V9" s="99">
        <v>4375878.67</v>
      </c>
      <c r="W9" s="99">
        <v>0</v>
      </c>
      <c r="X9" s="99">
        <v>1444780.51</v>
      </c>
      <c r="Y9" s="99">
        <v>2010280.84</v>
      </c>
      <c r="Z9" s="99">
        <v>69000</v>
      </c>
      <c r="AA9" s="99">
        <v>18996408.11</v>
      </c>
      <c r="AB9" s="99">
        <v>5260636.9</v>
      </c>
      <c r="AC9" s="99">
        <v>49531</v>
      </c>
      <c r="AD9" s="99">
        <v>2078761.86</v>
      </c>
      <c r="AE9" s="99">
        <v>1309127.77</v>
      </c>
      <c r="AF9" s="99">
        <v>2223827.66</v>
      </c>
      <c r="AG9" s="99">
        <v>53304</v>
      </c>
      <c r="AH9" s="99">
        <v>0</v>
      </c>
      <c r="AI9" s="99">
        <v>4950256.17</v>
      </c>
      <c r="AJ9" s="99">
        <v>21344364.07</v>
      </c>
      <c r="AK9" s="99">
        <v>464085.06</v>
      </c>
      <c r="AL9" s="99">
        <v>21981</v>
      </c>
      <c r="AM9" s="99">
        <v>889375.49</v>
      </c>
      <c r="AN9" s="99">
        <v>153084.03</v>
      </c>
      <c r="AO9" s="99">
        <v>0</v>
      </c>
      <c r="AP9" s="99">
        <v>1255609.56</v>
      </c>
      <c r="AQ9" s="99">
        <v>16492032.94</v>
      </c>
      <c r="AR9" s="99">
        <v>98308</v>
      </c>
      <c r="AS9" s="99">
        <v>4720131.1</v>
      </c>
      <c r="AT9" s="99">
        <v>0</v>
      </c>
      <c r="AU9" s="99">
        <v>37130</v>
      </c>
      <c r="AV9" s="99">
        <v>139373.1</v>
      </c>
      <c r="AW9" s="99">
        <v>88144.5</v>
      </c>
      <c r="AX9" s="99">
        <v>238185.71</v>
      </c>
      <c r="AY9" s="99">
        <v>0</v>
      </c>
      <c r="AZ9" s="99">
        <v>212</v>
      </c>
      <c r="BA9" s="99">
        <v>0</v>
      </c>
      <c r="BB9" s="99">
        <v>11170548.53</v>
      </c>
      <c r="BC9" s="99">
        <v>0</v>
      </c>
      <c r="BD9" s="99">
        <v>0</v>
      </c>
      <c r="BE9" s="99">
        <v>0</v>
      </c>
      <c r="BF9" s="110" t="s">
        <v>1460</v>
      </c>
      <c r="BG9" s="110" t="s">
        <v>1460</v>
      </c>
      <c r="BH9" s="110" t="s">
        <v>1460</v>
      </c>
      <c r="BI9" s="110" t="s">
        <v>1460</v>
      </c>
      <c r="BJ9" s="110" t="s">
        <v>1460</v>
      </c>
      <c r="BK9" s="110" t="s">
        <v>1460</v>
      </c>
      <c r="BL9" s="110" t="s">
        <v>1460</v>
      </c>
      <c r="BM9" s="110" t="s">
        <v>1460</v>
      </c>
      <c r="BN9" s="110" t="s">
        <v>1460</v>
      </c>
      <c r="BO9" s="110" t="s">
        <v>1460</v>
      </c>
      <c r="BP9" s="110" t="s">
        <v>1460</v>
      </c>
      <c r="BQ9" s="99">
        <v>44820</v>
      </c>
      <c r="BR9" s="99">
        <v>0</v>
      </c>
      <c r="BS9" s="99">
        <v>44820</v>
      </c>
      <c r="BT9" s="99">
        <v>0</v>
      </c>
      <c r="BU9" s="99">
        <v>0</v>
      </c>
      <c r="BV9" s="99">
        <v>0</v>
      </c>
      <c r="BW9" s="99">
        <v>0</v>
      </c>
      <c r="BX9" s="99">
        <v>0</v>
      </c>
      <c r="BY9" s="99">
        <v>0</v>
      </c>
      <c r="BZ9" s="99">
        <v>0</v>
      </c>
      <c r="CA9" s="99">
        <v>0</v>
      </c>
      <c r="CB9" s="99">
        <v>0</v>
      </c>
      <c r="CC9" s="99">
        <v>0</v>
      </c>
      <c r="CD9" s="99">
        <v>0</v>
      </c>
      <c r="CE9" s="110" t="s">
        <v>1460</v>
      </c>
      <c r="CF9" s="99">
        <v>0</v>
      </c>
      <c r="CG9" s="99">
        <v>0</v>
      </c>
      <c r="CH9" s="99">
        <v>0</v>
      </c>
      <c r="CI9" s="99">
        <v>0</v>
      </c>
      <c r="CJ9" s="99">
        <v>0</v>
      </c>
      <c r="CK9" s="99">
        <v>0</v>
      </c>
      <c r="CL9" s="99">
        <v>0</v>
      </c>
      <c r="CM9" s="99">
        <v>0</v>
      </c>
      <c r="CN9" s="99">
        <v>0</v>
      </c>
      <c r="CO9" s="99">
        <v>0</v>
      </c>
      <c r="CP9" s="99">
        <v>0</v>
      </c>
      <c r="CQ9" s="110" t="s">
        <v>1460</v>
      </c>
      <c r="CR9" s="113" t="s">
        <v>1460</v>
      </c>
    </row>
    <row r="10" s="93" customFormat="1" ht="15.4" customHeight="1" spans="1:96">
      <c r="A10" s="109" t="s">
        <v>1461</v>
      </c>
      <c r="B10" s="100"/>
      <c r="C10" s="100" t="s">
        <v>1280</v>
      </c>
      <c r="D10" s="100" t="s">
        <v>182</v>
      </c>
      <c r="E10" s="99">
        <v>46218127.67</v>
      </c>
      <c r="F10" s="99">
        <v>28419642.9</v>
      </c>
      <c r="G10" s="99">
        <v>5266708</v>
      </c>
      <c r="H10" s="99">
        <v>8210940.41</v>
      </c>
      <c r="I10" s="99">
        <v>7280959.75</v>
      </c>
      <c r="J10" s="99">
        <v>5342921.94</v>
      </c>
      <c r="K10" s="110" t="s">
        <v>1460</v>
      </c>
      <c r="L10" s="99">
        <v>280734</v>
      </c>
      <c r="M10" s="99">
        <v>630135</v>
      </c>
      <c r="N10" s="99">
        <v>1407243.8</v>
      </c>
      <c r="O10" s="99">
        <v>13847390.84</v>
      </c>
      <c r="P10" s="99">
        <v>188416.5</v>
      </c>
      <c r="Q10" s="99">
        <v>3439495.11</v>
      </c>
      <c r="R10" s="99">
        <v>52254</v>
      </c>
      <c r="S10" s="99">
        <v>4412.53</v>
      </c>
      <c r="T10" s="99">
        <v>3562.5</v>
      </c>
      <c r="U10" s="99">
        <v>5132.89</v>
      </c>
      <c r="V10" s="99">
        <v>94310.33</v>
      </c>
      <c r="W10" s="99">
        <v>0</v>
      </c>
      <c r="X10" s="99">
        <v>9572.36</v>
      </c>
      <c r="Y10" s="99">
        <v>279539.85</v>
      </c>
      <c r="Z10" s="99">
        <v>0</v>
      </c>
      <c r="AA10" s="99">
        <v>508720.67</v>
      </c>
      <c r="AB10" s="99">
        <v>1053338.9</v>
      </c>
      <c r="AC10" s="99">
        <v>9768</v>
      </c>
      <c r="AD10" s="99">
        <v>40486.5</v>
      </c>
      <c r="AE10" s="99">
        <v>936796.9</v>
      </c>
      <c r="AF10" s="99">
        <v>448549</v>
      </c>
      <c r="AG10" s="99">
        <v>0</v>
      </c>
      <c r="AH10" s="99">
        <v>0</v>
      </c>
      <c r="AI10" s="99">
        <v>712714.43</v>
      </c>
      <c r="AJ10" s="99">
        <v>5333003.9</v>
      </c>
      <c r="AK10" s="99">
        <v>262243.59</v>
      </c>
      <c r="AL10" s="99">
        <v>3542</v>
      </c>
      <c r="AM10" s="99">
        <v>387588.35</v>
      </c>
      <c r="AN10" s="99">
        <v>1470</v>
      </c>
      <c r="AO10" s="99">
        <v>0</v>
      </c>
      <c r="AP10" s="99">
        <v>72472.53</v>
      </c>
      <c r="AQ10" s="99">
        <v>3931053.93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60326.8</v>
      </c>
      <c r="AX10" s="99">
        <v>23678.63</v>
      </c>
      <c r="AY10" s="99">
        <v>0</v>
      </c>
      <c r="AZ10" s="99">
        <v>0</v>
      </c>
      <c r="BA10" s="99">
        <v>0</v>
      </c>
      <c r="BB10" s="99">
        <v>3847048.5</v>
      </c>
      <c r="BC10" s="99">
        <v>0</v>
      </c>
      <c r="BD10" s="99">
        <v>0</v>
      </c>
      <c r="BE10" s="99">
        <v>0</v>
      </c>
      <c r="BF10" s="110" t="s">
        <v>1460</v>
      </c>
      <c r="BG10" s="110" t="s">
        <v>1460</v>
      </c>
      <c r="BH10" s="110" t="s">
        <v>1460</v>
      </c>
      <c r="BI10" s="110" t="s">
        <v>1460</v>
      </c>
      <c r="BJ10" s="110" t="s">
        <v>1460</v>
      </c>
      <c r="BK10" s="110" t="s">
        <v>1460</v>
      </c>
      <c r="BL10" s="110" t="s">
        <v>1460</v>
      </c>
      <c r="BM10" s="110" t="s">
        <v>1460</v>
      </c>
      <c r="BN10" s="110" t="s">
        <v>1460</v>
      </c>
      <c r="BO10" s="110" t="s">
        <v>1460</v>
      </c>
      <c r="BP10" s="110" t="s">
        <v>1460</v>
      </c>
      <c r="BQ10" s="99">
        <v>20040</v>
      </c>
      <c r="BR10" s="99">
        <v>0</v>
      </c>
      <c r="BS10" s="99">
        <v>20040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110" t="s">
        <v>1460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110" t="s">
        <v>1460</v>
      </c>
      <c r="CR10" s="113" t="s">
        <v>1460</v>
      </c>
    </row>
    <row r="11" s="93" customFormat="1" ht="15.4" customHeight="1" spans="1:96">
      <c r="A11" s="109" t="s">
        <v>1462</v>
      </c>
      <c r="B11" s="100"/>
      <c r="C11" s="100" t="s">
        <v>1280</v>
      </c>
      <c r="D11" s="100" t="s">
        <v>1463</v>
      </c>
      <c r="E11" s="99">
        <v>16970222.59</v>
      </c>
      <c r="F11" s="99">
        <v>12089876.67</v>
      </c>
      <c r="G11" s="99">
        <v>2127706</v>
      </c>
      <c r="H11" s="99">
        <v>3731499.41</v>
      </c>
      <c r="I11" s="99">
        <v>2941713.66</v>
      </c>
      <c r="J11" s="99">
        <v>2335665.54</v>
      </c>
      <c r="K11" s="110" t="s">
        <v>1460</v>
      </c>
      <c r="L11" s="99">
        <v>90172</v>
      </c>
      <c r="M11" s="99">
        <v>550177</v>
      </c>
      <c r="N11" s="99">
        <v>312943.06</v>
      </c>
      <c r="O11" s="99">
        <v>3077625.27</v>
      </c>
      <c r="P11" s="99">
        <v>42505.3</v>
      </c>
      <c r="Q11" s="99">
        <v>16377.8</v>
      </c>
      <c r="R11" s="99">
        <v>0</v>
      </c>
      <c r="S11" s="99">
        <v>1350.06</v>
      </c>
      <c r="T11" s="99">
        <v>824.5</v>
      </c>
      <c r="U11" s="99">
        <v>4214.61</v>
      </c>
      <c r="V11" s="99">
        <v>20290.27</v>
      </c>
      <c r="W11" s="99">
        <v>0</v>
      </c>
      <c r="X11" s="99">
        <v>6744.15</v>
      </c>
      <c r="Y11" s="99">
        <v>37550</v>
      </c>
      <c r="Z11" s="99">
        <v>0</v>
      </c>
      <c r="AA11" s="99">
        <v>9205</v>
      </c>
      <c r="AB11" s="99">
        <v>0</v>
      </c>
      <c r="AC11" s="99">
        <v>846</v>
      </c>
      <c r="AD11" s="99">
        <v>5650</v>
      </c>
      <c r="AE11" s="99">
        <v>762330.9</v>
      </c>
      <c r="AF11" s="99">
        <v>288564</v>
      </c>
      <c r="AG11" s="99">
        <v>0</v>
      </c>
      <c r="AH11" s="99">
        <v>0</v>
      </c>
      <c r="AI11" s="99">
        <v>12875.91</v>
      </c>
      <c r="AJ11" s="99">
        <v>1380000</v>
      </c>
      <c r="AK11" s="99">
        <v>124796.82</v>
      </c>
      <c r="AL11" s="99">
        <v>0</v>
      </c>
      <c r="AM11" s="99">
        <v>348358.35</v>
      </c>
      <c r="AN11" s="99">
        <v>0</v>
      </c>
      <c r="AO11" s="99">
        <v>0</v>
      </c>
      <c r="AP11" s="99">
        <v>15141.6</v>
      </c>
      <c r="AQ11" s="99">
        <v>1782680.65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33347.2</v>
      </c>
      <c r="AX11" s="99">
        <v>16540.53</v>
      </c>
      <c r="AY11" s="99">
        <v>0</v>
      </c>
      <c r="AZ11" s="99">
        <v>0</v>
      </c>
      <c r="BA11" s="99">
        <v>0</v>
      </c>
      <c r="BB11" s="99">
        <v>1732792.92</v>
      </c>
      <c r="BC11" s="99">
        <v>0</v>
      </c>
      <c r="BD11" s="99">
        <v>0</v>
      </c>
      <c r="BE11" s="99">
        <v>0</v>
      </c>
      <c r="BF11" s="110" t="s">
        <v>1460</v>
      </c>
      <c r="BG11" s="110" t="s">
        <v>1460</v>
      </c>
      <c r="BH11" s="110" t="s">
        <v>1460</v>
      </c>
      <c r="BI11" s="110" t="s">
        <v>1460</v>
      </c>
      <c r="BJ11" s="110" t="s">
        <v>1460</v>
      </c>
      <c r="BK11" s="110" t="s">
        <v>1460</v>
      </c>
      <c r="BL11" s="110" t="s">
        <v>1460</v>
      </c>
      <c r="BM11" s="110" t="s">
        <v>1460</v>
      </c>
      <c r="BN11" s="110" t="s">
        <v>1460</v>
      </c>
      <c r="BO11" s="110" t="s">
        <v>1460</v>
      </c>
      <c r="BP11" s="110" t="s">
        <v>1460</v>
      </c>
      <c r="BQ11" s="99">
        <v>20040</v>
      </c>
      <c r="BR11" s="99">
        <v>0</v>
      </c>
      <c r="BS11" s="99">
        <v>20040</v>
      </c>
      <c r="BT11" s="99">
        <v>0</v>
      </c>
      <c r="BU11" s="99">
        <v>0</v>
      </c>
      <c r="BV11" s="99">
        <v>0</v>
      </c>
      <c r="BW11" s="99">
        <v>0</v>
      </c>
      <c r="BX11" s="99">
        <v>0</v>
      </c>
      <c r="BY11" s="99">
        <v>0</v>
      </c>
      <c r="BZ11" s="99">
        <v>0</v>
      </c>
      <c r="CA11" s="99">
        <v>0</v>
      </c>
      <c r="CB11" s="99">
        <v>0</v>
      </c>
      <c r="CC11" s="99">
        <v>0</v>
      </c>
      <c r="CD11" s="99">
        <v>0</v>
      </c>
      <c r="CE11" s="110" t="s">
        <v>1460</v>
      </c>
      <c r="CF11" s="99">
        <v>0</v>
      </c>
      <c r="CG11" s="99">
        <v>0</v>
      </c>
      <c r="CH11" s="99">
        <v>0</v>
      </c>
      <c r="CI11" s="99">
        <v>0</v>
      </c>
      <c r="CJ11" s="99">
        <v>0</v>
      </c>
      <c r="CK11" s="99">
        <v>0</v>
      </c>
      <c r="CL11" s="99">
        <v>0</v>
      </c>
      <c r="CM11" s="99">
        <v>0</v>
      </c>
      <c r="CN11" s="99">
        <v>0</v>
      </c>
      <c r="CO11" s="99">
        <v>0</v>
      </c>
      <c r="CP11" s="99">
        <v>0</v>
      </c>
      <c r="CQ11" s="110" t="s">
        <v>1460</v>
      </c>
      <c r="CR11" s="113" t="s">
        <v>1460</v>
      </c>
    </row>
    <row r="12" s="93" customFormat="1" ht="15.4" customHeight="1" spans="1:96">
      <c r="A12" s="109" t="s">
        <v>1464</v>
      </c>
      <c r="B12" s="100"/>
      <c r="C12" s="100" t="s">
        <v>1280</v>
      </c>
      <c r="D12" s="100" t="s">
        <v>1465</v>
      </c>
      <c r="E12" s="99">
        <v>9854663.48</v>
      </c>
      <c r="F12" s="99">
        <v>8478987.31</v>
      </c>
      <c r="G12" s="99">
        <v>1370015</v>
      </c>
      <c r="H12" s="99">
        <v>3066975</v>
      </c>
      <c r="I12" s="99">
        <v>2411520.05</v>
      </c>
      <c r="J12" s="99">
        <v>1630477.26</v>
      </c>
      <c r="K12" s="110" t="s">
        <v>1460</v>
      </c>
      <c r="L12" s="99">
        <v>0</v>
      </c>
      <c r="M12" s="99">
        <v>0</v>
      </c>
      <c r="N12" s="99">
        <v>0</v>
      </c>
      <c r="O12" s="99">
        <v>134616.25</v>
      </c>
      <c r="P12" s="99">
        <v>24551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10088.25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99977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1241059.92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1241059.92</v>
      </c>
      <c r="BC12" s="99">
        <v>0</v>
      </c>
      <c r="BD12" s="99">
        <v>0</v>
      </c>
      <c r="BE12" s="99">
        <v>0</v>
      </c>
      <c r="BF12" s="110" t="s">
        <v>1460</v>
      </c>
      <c r="BG12" s="110" t="s">
        <v>1460</v>
      </c>
      <c r="BH12" s="110" t="s">
        <v>1460</v>
      </c>
      <c r="BI12" s="110" t="s">
        <v>1460</v>
      </c>
      <c r="BJ12" s="110" t="s">
        <v>1460</v>
      </c>
      <c r="BK12" s="110" t="s">
        <v>1460</v>
      </c>
      <c r="BL12" s="110" t="s">
        <v>1460</v>
      </c>
      <c r="BM12" s="110" t="s">
        <v>1460</v>
      </c>
      <c r="BN12" s="110" t="s">
        <v>1460</v>
      </c>
      <c r="BO12" s="110" t="s">
        <v>1460</v>
      </c>
      <c r="BP12" s="110" t="s">
        <v>1460</v>
      </c>
      <c r="BQ12" s="99">
        <v>0</v>
      </c>
      <c r="BR12" s="99">
        <v>0</v>
      </c>
      <c r="BS12" s="99">
        <v>0</v>
      </c>
      <c r="BT12" s="99">
        <v>0</v>
      </c>
      <c r="BU12" s="99">
        <v>0</v>
      </c>
      <c r="BV12" s="99">
        <v>0</v>
      </c>
      <c r="BW12" s="99">
        <v>0</v>
      </c>
      <c r="BX12" s="99">
        <v>0</v>
      </c>
      <c r="BY12" s="99">
        <v>0</v>
      </c>
      <c r="BZ12" s="99">
        <v>0</v>
      </c>
      <c r="CA12" s="99">
        <v>0</v>
      </c>
      <c r="CB12" s="99">
        <v>0</v>
      </c>
      <c r="CC12" s="99">
        <v>0</v>
      </c>
      <c r="CD12" s="99">
        <v>0</v>
      </c>
      <c r="CE12" s="110" t="s">
        <v>1460</v>
      </c>
      <c r="CF12" s="99">
        <v>0</v>
      </c>
      <c r="CG12" s="99">
        <v>0</v>
      </c>
      <c r="CH12" s="99">
        <v>0</v>
      </c>
      <c r="CI12" s="99">
        <v>0</v>
      </c>
      <c r="CJ12" s="99">
        <v>0</v>
      </c>
      <c r="CK12" s="99">
        <v>0</v>
      </c>
      <c r="CL12" s="99">
        <v>0</v>
      </c>
      <c r="CM12" s="99">
        <v>0</v>
      </c>
      <c r="CN12" s="99">
        <v>0</v>
      </c>
      <c r="CO12" s="99">
        <v>0</v>
      </c>
      <c r="CP12" s="99">
        <v>0</v>
      </c>
      <c r="CQ12" s="110" t="s">
        <v>1460</v>
      </c>
      <c r="CR12" s="113" t="s">
        <v>1460</v>
      </c>
    </row>
    <row r="13" s="93" customFormat="1" ht="15.4" customHeight="1" spans="1:96">
      <c r="A13" s="109" t="s">
        <v>1466</v>
      </c>
      <c r="B13" s="100"/>
      <c r="C13" s="100" t="s">
        <v>1280</v>
      </c>
      <c r="D13" s="100" t="s">
        <v>1467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110" t="s">
        <v>1460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110" t="s">
        <v>1460</v>
      </c>
      <c r="BG13" s="110" t="s">
        <v>1460</v>
      </c>
      <c r="BH13" s="110" t="s">
        <v>1460</v>
      </c>
      <c r="BI13" s="110" t="s">
        <v>1460</v>
      </c>
      <c r="BJ13" s="110" t="s">
        <v>1460</v>
      </c>
      <c r="BK13" s="110" t="s">
        <v>1460</v>
      </c>
      <c r="BL13" s="110" t="s">
        <v>1460</v>
      </c>
      <c r="BM13" s="110" t="s">
        <v>1460</v>
      </c>
      <c r="BN13" s="110" t="s">
        <v>1460</v>
      </c>
      <c r="BO13" s="110" t="s">
        <v>1460</v>
      </c>
      <c r="BP13" s="110" t="s">
        <v>1460</v>
      </c>
      <c r="BQ13" s="99">
        <v>0</v>
      </c>
      <c r="BR13" s="99">
        <v>0</v>
      </c>
      <c r="BS13" s="99">
        <v>0</v>
      </c>
      <c r="BT13" s="99">
        <v>0</v>
      </c>
      <c r="BU13" s="99">
        <v>0</v>
      </c>
      <c r="BV13" s="99">
        <v>0</v>
      </c>
      <c r="BW13" s="99">
        <v>0</v>
      </c>
      <c r="BX13" s="99">
        <v>0</v>
      </c>
      <c r="BY13" s="99">
        <v>0</v>
      </c>
      <c r="BZ13" s="99">
        <v>0</v>
      </c>
      <c r="CA13" s="99">
        <v>0</v>
      </c>
      <c r="CB13" s="99">
        <v>0</v>
      </c>
      <c r="CC13" s="99">
        <v>0</v>
      </c>
      <c r="CD13" s="99">
        <v>0</v>
      </c>
      <c r="CE13" s="110" t="s">
        <v>1460</v>
      </c>
      <c r="CF13" s="99">
        <v>0</v>
      </c>
      <c r="CG13" s="99">
        <v>0</v>
      </c>
      <c r="CH13" s="99">
        <v>0</v>
      </c>
      <c r="CI13" s="99">
        <v>0</v>
      </c>
      <c r="CJ13" s="99">
        <v>0</v>
      </c>
      <c r="CK13" s="99">
        <v>0</v>
      </c>
      <c r="CL13" s="99">
        <v>0</v>
      </c>
      <c r="CM13" s="99">
        <v>0</v>
      </c>
      <c r="CN13" s="99">
        <v>0</v>
      </c>
      <c r="CO13" s="99">
        <v>0</v>
      </c>
      <c r="CP13" s="99">
        <v>0</v>
      </c>
      <c r="CQ13" s="110" t="s">
        <v>1460</v>
      </c>
      <c r="CR13" s="113" t="s">
        <v>1460</v>
      </c>
    </row>
    <row r="14" s="93" customFormat="1" ht="15.4" customHeight="1" spans="1:96">
      <c r="A14" s="109" t="s">
        <v>1468</v>
      </c>
      <c r="B14" s="100"/>
      <c r="C14" s="100" t="s">
        <v>1280</v>
      </c>
      <c r="D14" s="100" t="s">
        <v>1469</v>
      </c>
      <c r="E14" s="99">
        <v>3103516.54</v>
      </c>
      <c r="F14" s="99">
        <v>1157458.83</v>
      </c>
      <c r="G14" s="99">
        <v>341632</v>
      </c>
      <c r="H14" s="99">
        <v>162647.5</v>
      </c>
      <c r="I14" s="99">
        <v>95663</v>
      </c>
      <c r="J14" s="99">
        <v>268818.91</v>
      </c>
      <c r="K14" s="110" t="s">
        <v>1460</v>
      </c>
      <c r="L14" s="99">
        <v>0</v>
      </c>
      <c r="M14" s="99">
        <v>266633</v>
      </c>
      <c r="N14" s="99">
        <v>22064.42</v>
      </c>
      <c r="O14" s="99">
        <v>1732051.11</v>
      </c>
      <c r="P14" s="99">
        <v>6877.6</v>
      </c>
      <c r="Q14" s="99">
        <v>8386.1</v>
      </c>
      <c r="R14" s="99">
        <v>0</v>
      </c>
      <c r="S14" s="99">
        <v>1057</v>
      </c>
      <c r="T14" s="99">
        <v>0</v>
      </c>
      <c r="U14" s="99">
        <v>0</v>
      </c>
      <c r="V14" s="99">
        <v>8082.66</v>
      </c>
      <c r="W14" s="99">
        <v>0</v>
      </c>
      <c r="X14" s="99">
        <v>0</v>
      </c>
      <c r="Y14" s="99">
        <v>3612</v>
      </c>
      <c r="Z14" s="99">
        <v>0</v>
      </c>
      <c r="AA14" s="99">
        <v>9055</v>
      </c>
      <c r="AB14" s="99">
        <v>0</v>
      </c>
      <c r="AC14" s="99">
        <v>0</v>
      </c>
      <c r="AD14" s="99">
        <v>3650</v>
      </c>
      <c r="AE14" s="99">
        <v>1836</v>
      </c>
      <c r="AF14" s="99">
        <v>288000</v>
      </c>
      <c r="AG14" s="99">
        <v>0</v>
      </c>
      <c r="AH14" s="99">
        <v>0</v>
      </c>
      <c r="AI14" s="99">
        <v>495</v>
      </c>
      <c r="AJ14" s="99">
        <v>1380000</v>
      </c>
      <c r="AK14" s="99">
        <v>13627.15</v>
      </c>
      <c r="AL14" s="99">
        <v>0</v>
      </c>
      <c r="AM14" s="99">
        <v>0</v>
      </c>
      <c r="AN14" s="99">
        <v>0</v>
      </c>
      <c r="AO14" s="99">
        <v>0</v>
      </c>
      <c r="AP14" s="99">
        <v>7372.6</v>
      </c>
      <c r="AQ14" s="99">
        <v>193966.6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3220</v>
      </c>
      <c r="AX14" s="99">
        <v>0</v>
      </c>
      <c r="AY14" s="99">
        <v>0</v>
      </c>
      <c r="AZ14" s="99">
        <v>0</v>
      </c>
      <c r="BA14" s="99">
        <v>0</v>
      </c>
      <c r="BB14" s="99">
        <v>190746.6</v>
      </c>
      <c r="BC14" s="99">
        <v>0</v>
      </c>
      <c r="BD14" s="99">
        <v>0</v>
      </c>
      <c r="BE14" s="99">
        <v>0</v>
      </c>
      <c r="BF14" s="110" t="s">
        <v>1460</v>
      </c>
      <c r="BG14" s="110" t="s">
        <v>1460</v>
      </c>
      <c r="BH14" s="110" t="s">
        <v>1460</v>
      </c>
      <c r="BI14" s="110" t="s">
        <v>1460</v>
      </c>
      <c r="BJ14" s="110" t="s">
        <v>1460</v>
      </c>
      <c r="BK14" s="110" t="s">
        <v>1460</v>
      </c>
      <c r="BL14" s="110" t="s">
        <v>1460</v>
      </c>
      <c r="BM14" s="110" t="s">
        <v>1460</v>
      </c>
      <c r="BN14" s="110" t="s">
        <v>1460</v>
      </c>
      <c r="BO14" s="110" t="s">
        <v>1460</v>
      </c>
      <c r="BP14" s="110" t="s">
        <v>1460</v>
      </c>
      <c r="BQ14" s="99">
        <v>20040</v>
      </c>
      <c r="BR14" s="99">
        <v>0</v>
      </c>
      <c r="BS14" s="99">
        <v>20040</v>
      </c>
      <c r="BT14" s="99">
        <v>0</v>
      </c>
      <c r="BU14" s="99">
        <v>0</v>
      </c>
      <c r="BV14" s="99">
        <v>0</v>
      </c>
      <c r="BW14" s="99">
        <v>0</v>
      </c>
      <c r="BX14" s="99">
        <v>0</v>
      </c>
      <c r="BY14" s="99">
        <v>0</v>
      </c>
      <c r="BZ14" s="99">
        <v>0</v>
      </c>
      <c r="CA14" s="99">
        <v>0</v>
      </c>
      <c r="CB14" s="99">
        <v>0</v>
      </c>
      <c r="CC14" s="99">
        <v>0</v>
      </c>
      <c r="CD14" s="99">
        <v>0</v>
      </c>
      <c r="CE14" s="110" t="s">
        <v>1460</v>
      </c>
      <c r="CF14" s="99">
        <v>0</v>
      </c>
      <c r="CG14" s="99">
        <v>0</v>
      </c>
      <c r="CH14" s="99">
        <v>0</v>
      </c>
      <c r="CI14" s="99">
        <v>0</v>
      </c>
      <c r="CJ14" s="99">
        <v>0</v>
      </c>
      <c r="CK14" s="99">
        <v>0</v>
      </c>
      <c r="CL14" s="99">
        <v>0</v>
      </c>
      <c r="CM14" s="99">
        <v>0</v>
      </c>
      <c r="CN14" s="99">
        <v>0</v>
      </c>
      <c r="CO14" s="99">
        <v>0</v>
      </c>
      <c r="CP14" s="99">
        <v>0</v>
      </c>
      <c r="CQ14" s="110" t="s">
        <v>1460</v>
      </c>
      <c r="CR14" s="113" t="s">
        <v>1460</v>
      </c>
    </row>
    <row r="15" s="93" customFormat="1" ht="15.4" customHeight="1" spans="1:96">
      <c r="A15" s="109" t="s">
        <v>1470</v>
      </c>
      <c r="B15" s="100"/>
      <c r="C15" s="100" t="s">
        <v>1280</v>
      </c>
      <c r="D15" s="100" t="s">
        <v>1471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110" t="s">
        <v>1460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110" t="s">
        <v>1460</v>
      </c>
      <c r="BG15" s="110" t="s">
        <v>1460</v>
      </c>
      <c r="BH15" s="110" t="s">
        <v>1460</v>
      </c>
      <c r="BI15" s="110" t="s">
        <v>1460</v>
      </c>
      <c r="BJ15" s="110" t="s">
        <v>1460</v>
      </c>
      <c r="BK15" s="110" t="s">
        <v>1460</v>
      </c>
      <c r="BL15" s="110" t="s">
        <v>1460</v>
      </c>
      <c r="BM15" s="110" t="s">
        <v>1460</v>
      </c>
      <c r="BN15" s="110" t="s">
        <v>1460</v>
      </c>
      <c r="BO15" s="110" t="s">
        <v>1460</v>
      </c>
      <c r="BP15" s="110" t="s">
        <v>1460</v>
      </c>
      <c r="BQ15" s="99">
        <v>0</v>
      </c>
      <c r="BR15" s="99">
        <v>0</v>
      </c>
      <c r="BS15" s="99">
        <v>0</v>
      </c>
      <c r="BT15" s="99">
        <v>0</v>
      </c>
      <c r="BU15" s="99">
        <v>0</v>
      </c>
      <c r="BV15" s="99">
        <v>0</v>
      </c>
      <c r="BW15" s="99">
        <v>0</v>
      </c>
      <c r="BX15" s="99">
        <v>0</v>
      </c>
      <c r="BY15" s="99">
        <v>0</v>
      </c>
      <c r="BZ15" s="99">
        <v>0</v>
      </c>
      <c r="CA15" s="99">
        <v>0</v>
      </c>
      <c r="CB15" s="99">
        <v>0</v>
      </c>
      <c r="CC15" s="99">
        <v>0</v>
      </c>
      <c r="CD15" s="99">
        <v>0</v>
      </c>
      <c r="CE15" s="110" t="s">
        <v>1460</v>
      </c>
      <c r="CF15" s="99">
        <v>0</v>
      </c>
      <c r="CG15" s="99">
        <v>0</v>
      </c>
      <c r="CH15" s="99">
        <v>0</v>
      </c>
      <c r="CI15" s="99">
        <v>0</v>
      </c>
      <c r="CJ15" s="99">
        <v>0</v>
      </c>
      <c r="CK15" s="99">
        <v>0</v>
      </c>
      <c r="CL15" s="99">
        <v>0</v>
      </c>
      <c r="CM15" s="99">
        <v>0</v>
      </c>
      <c r="CN15" s="99">
        <v>0</v>
      </c>
      <c r="CO15" s="99">
        <v>0</v>
      </c>
      <c r="CP15" s="99">
        <v>0</v>
      </c>
      <c r="CQ15" s="110" t="s">
        <v>1460</v>
      </c>
      <c r="CR15" s="113" t="s">
        <v>1460</v>
      </c>
    </row>
    <row r="16" s="93" customFormat="1" ht="15.4" customHeight="1" spans="1:96">
      <c r="A16" s="109" t="s">
        <v>1472</v>
      </c>
      <c r="B16" s="100"/>
      <c r="C16" s="100" t="s">
        <v>1280</v>
      </c>
      <c r="D16" s="100" t="s">
        <v>1473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110" t="s">
        <v>1460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110" t="s">
        <v>1460</v>
      </c>
      <c r="BG16" s="110" t="s">
        <v>1460</v>
      </c>
      <c r="BH16" s="110" t="s">
        <v>1460</v>
      </c>
      <c r="BI16" s="110" t="s">
        <v>1460</v>
      </c>
      <c r="BJ16" s="110" t="s">
        <v>1460</v>
      </c>
      <c r="BK16" s="110" t="s">
        <v>1460</v>
      </c>
      <c r="BL16" s="110" t="s">
        <v>1460</v>
      </c>
      <c r="BM16" s="110" t="s">
        <v>1460</v>
      </c>
      <c r="BN16" s="110" t="s">
        <v>1460</v>
      </c>
      <c r="BO16" s="110" t="s">
        <v>1460</v>
      </c>
      <c r="BP16" s="110" t="s">
        <v>1460</v>
      </c>
      <c r="BQ16" s="99">
        <v>0</v>
      </c>
      <c r="BR16" s="99">
        <v>0</v>
      </c>
      <c r="BS16" s="99">
        <v>0</v>
      </c>
      <c r="BT16" s="99">
        <v>0</v>
      </c>
      <c r="BU16" s="99">
        <v>0</v>
      </c>
      <c r="BV16" s="99">
        <v>0</v>
      </c>
      <c r="BW16" s="99">
        <v>0</v>
      </c>
      <c r="BX16" s="99">
        <v>0</v>
      </c>
      <c r="BY16" s="99">
        <v>0</v>
      </c>
      <c r="BZ16" s="99">
        <v>0</v>
      </c>
      <c r="CA16" s="99">
        <v>0</v>
      </c>
      <c r="CB16" s="99">
        <v>0</v>
      </c>
      <c r="CC16" s="99">
        <v>0</v>
      </c>
      <c r="CD16" s="99">
        <v>0</v>
      </c>
      <c r="CE16" s="110" t="s">
        <v>1460</v>
      </c>
      <c r="CF16" s="99">
        <v>0</v>
      </c>
      <c r="CG16" s="99">
        <v>0</v>
      </c>
      <c r="CH16" s="99">
        <v>0</v>
      </c>
      <c r="CI16" s="99">
        <v>0</v>
      </c>
      <c r="CJ16" s="99">
        <v>0</v>
      </c>
      <c r="CK16" s="99">
        <v>0</v>
      </c>
      <c r="CL16" s="99">
        <v>0</v>
      </c>
      <c r="CM16" s="99">
        <v>0</v>
      </c>
      <c r="CN16" s="99">
        <v>0</v>
      </c>
      <c r="CO16" s="99">
        <v>0</v>
      </c>
      <c r="CP16" s="99">
        <v>0</v>
      </c>
      <c r="CQ16" s="110" t="s">
        <v>1460</v>
      </c>
      <c r="CR16" s="113" t="s">
        <v>1460</v>
      </c>
    </row>
    <row r="17" s="93" customFormat="1" ht="15.4" customHeight="1" spans="1:96">
      <c r="A17" s="109" t="s">
        <v>1474</v>
      </c>
      <c r="B17" s="100"/>
      <c r="C17" s="100" t="s">
        <v>1280</v>
      </c>
      <c r="D17" s="100" t="s">
        <v>1475</v>
      </c>
      <c r="E17" s="99">
        <v>4012042.57</v>
      </c>
      <c r="F17" s="99">
        <v>2453430.53</v>
      </c>
      <c r="G17" s="99">
        <v>416059</v>
      </c>
      <c r="H17" s="99">
        <v>501876.91</v>
      </c>
      <c r="I17" s="99">
        <v>434530.61</v>
      </c>
      <c r="J17" s="99">
        <v>436369.37</v>
      </c>
      <c r="K17" s="110" t="s">
        <v>1460</v>
      </c>
      <c r="L17" s="99">
        <v>90172</v>
      </c>
      <c r="M17" s="99">
        <v>283544</v>
      </c>
      <c r="N17" s="99">
        <v>290878.64</v>
      </c>
      <c r="O17" s="99">
        <v>1210957.91</v>
      </c>
      <c r="P17" s="99">
        <v>11076.7</v>
      </c>
      <c r="Q17" s="99">
        <v>7991.7</v>
      </c>
      <c r="R17" s="99">
        <v>0</v>
      </c>
      <c r="S17" s="99">
        <v>293.06</v>
      </c>
      <c r="T17" s="99">
        <v>824.5</v>
      </c>
      <c r="U17" s="99">
        <v>4214.61</v>
      </c>
      <c r="V17" s="99">
        <v>12207.61</v>
      </c>
      <c r="W17" s="99">
        <v>0</v>
      </c>
      <c r="X17" s="99">
        <v>6744.15</v>
      </c>
      <c r="Y17" s="99">
        <v>33938</v>
      </c>
      <c r="Z17" s="99">
        <v>0</v>
      </c>
      <c r="AA17" s="99">
        <v>150</v>
      </c>
      <c r="AB17" s="99">
        <v>0</v>
      </c>
      <c r="AC17" s="99">
        <v>846</v>
      </c>
      <c r="AD17" s="99">
        <v>2000</v>
      </c>
      <c r="AE17" s="99">
        <v>750406.65</v>
      </c>
      <c r="AF17" s="99">
        <v>564</v>
      </c>
      <c r="AG17" s="99">
        <v>0</v>
      </c>
      <c r="AH17" s="99">
        <v>0</v>
      </c>
      <c r="AI17" s="99">
        <v>12380.91</v>
      </c>
      <c r="AJ17" s="99">
        <v>0</v>
      </c>
      <c r="AK17" s="99">
        <v>11192.67</v>
      </c>
      <c r="AL17" s="99">
        <v>0</v>
      </c>
      <c r="AM17" s="99">
        <v>348358.35</v>
      </c>
      <c r="AN17" s="99">
        <v>0</v>
      </c>
      <c r="AO17" s="99">
        <v>0</v>
      </c>
      <c r="AP17" s="99">
        <v>7769</v>
      </c>
      <c r="AQ17" s="99">
        <v>347654.13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30127.2</v>
      </c>
      <c r="AX17" s="99">
        <v>16540.53</v>
      </c>
      <c r="AY17" s="99">
        <v>0</v>
      </c>
      <c r="AZ17" s="99">
        <v>0</v>
      </c>
      <c r="BA17" s="99">
        <v>0</v>
      </c>
      <c r="BB17" s="99">
        <v>300986.4</v>
      </c>
      <c r="BC17" s="99">
        <v>0</v>
      </c>
      <c r="BD17" s="99">
        <v>0</v>
      </c>
      <c r="BE17" s="99">
        <v>0</v>
      </c>
      <c r="BF17" s="110" t="s">
        <v>1460</v>
      </c>
      <c r="BG17" s="110" t="s">
        <v>1460</v>
      </c>
      <c r="BH17" s="110" t="s">
        <v>1460</v>
      </c>
      <c r="BI17" s="110" t="s">
        <v>1460</v>
      </c>
      <c r="BJ17" s="110" t="s">
        <v>1460</v>
      </c>
      <c r="BK17" s="110" t="s">
        <v>1460</v>
      </c>
      <c r="BL17" s="110" t="s">
        <v>1460</v>
      </c>
      <c r="BM17" s="110" t="s">
        <v>1460</v>
      </c>
      <c r="BN17" s="110" t="s">
        <v>1460</v>
      </c>
      <c r="BO17" s="110" t="s">
        <v>1460</v>
      </c>
      <c r="BP17" s="110" t="s">
        <v>1460</v>
      </c>
      <c r="BQ17" s="99">
        <v>0</v>
      </c>
      <c r="BR17" s="99">
        <v>0</v>
      </c>
      <c r="BS17" s="99">
        <v>0</v>
      </c>
      <c r="BT17" s="99">
        <v>0</v>
      </c>
      <c r="BU17" s="99">
        <v>0</v>
      </c>
      <c r="BV17" s="99">
        <v>0</v>
      </c>
      <c r="BW17" s="99">
        <v>0</v>
      </c>
      <c r="BX17" s="99">
        <v>0</v>
      </c>
      <c r="BY17" s="99">
        <v>0</v>
      </c>
      <c r="BZ17" s="99">
        <v>0</v>
      </c>
      <c r="CA17" s="99">
        <v>0</v>
      </c>
      <c r="CB17" s="99">
        <v>0</v>
      </c>
      <c r="CC17" s="99">
        <v>0</v>
      </c>
      <c r="CD17" s="99">
        <v>0</v>
      </c>
      <c r="CE17" s="110" t="s">
        <v>1460</v>
      </c>
      <c r="CF17" s="99">
        <v>0</v>
      </c>
      <c r="CG17" s="99">
        <v>0</v>
      </c>
      <c r="CH17" s="99">
        <v>0</v>
      </c>
      <c r="CI17" s="99">
        <v>0</v>
      </c>
      <c r="CJ17" s="99">
        <v>0</v>
      </c>
      <c r="CK17" s="99">
        <v>0</v>
      </c>
      <c r="CL17" s="99">
        <v>0</v>
      </c>
      <c r="CM17" s="99">
        <v>0</v>
      </c>
      <c r="CN17" s="99">
        <v>0</v>
      </c>
      <c r="CO17" s="99">
        <v>0</v>
      </c>
      <c r="CP17" s="99">
        <v>0</v>
      </c>
      <c r="CQ17" s="110" t="s">
        <v>1460</v>
      </c>
      <c r="CR17" s="113" t="s">
        <v>1460</v>
      </c>
    </row>
    <row r="18" s="93" customFormat="1" ht="15.4" customHeight="1" spans="1:96">
      <c r="A18" s="109" t="s">
        <v>1476</v>
      </c>
      <c r="B18" s="100"/>
      <c r="C18" s="100" t="s">
        <v>1280</v>
      </c>
      <c r="D18" s="100" t="s">
        <v>1477</v>
      </c>
      <c r="E18" s="99">
        <v>3564082.14</v>
      </c>
      <c r="F18" s="99">
        <v>2594075.36</v>
      </c>
      <c r="G18" s="99">
        <v>551239</v>
      </c>
      <c r="H18" s="99">
        <v>607806</v>
      </c>
      <c r="I18" s="99">
        <v>768205</v>
      </c>
      <c r="J18" s="99">
        <v>438807.05</v>
      </c>
      <c r="K18" s="110" t="s">
        <v>1460</v>
      </c>
      <c r="L18" s="99">
        <v>0</v>
      </c>
      <c r="M18" s="99">
        <v>0</v>
      </c>
      <c r="N18" s="99">
        <v>228018.31</v>
      </c>
      <c r="O18" s="99">
        <v>619830.7</v>
      </c>
      <c r="P18" s="99">
        <v>13495.25</v>
      </c>
      <c r="Q18" s="99">
        <v>18000</v>
      </c>
      <c r="R18" s="99">
        <v>0</v>
      </c>
      <c r="S18" s="99">
        <v>238</v>
      </c>
      <c r="T18" s="99">
        <v>1200</v>
      </c>
      <c r="U18" s="99">
        <v>20</v>
      </c>
      <c r="V18" s="99">
        <v>3918.45</v>
      </c>
      <c r="W18" s="99">
        <v>0</v>
      </c>
      <c r="X18" s="99">
        <v>0</v>
      </c>
      <c r="Y18" s="99">
        <v>56977.3</v>
      </c>
      <c r="Z18" s="99">
        <v>0</v>
      </c>
      <c r="AA18" s="99">
        <v>13843.6</v>
      </c>
      <c r="AB18" s="99">
        <v>350</v>
      </c>
      <c r="AC18" s="99">
        <v>0</v>
      </c>
      <c r="AD18" s="99">
        <v>0</v>
      </c>
      <c r="AE18" s="99">
        <v>2650</v>
      </c>
      <c r="AF18" s="99">
        <v>0</v>
      </c>
      <c r="AG18" s="99">
        <v>0</v>
      </c>
      <c r="AH18" s="99">
        <v>0</v>
      </c>
      <c r="AI18" s="99">
        <v>11700</v>
      </c>
      <c r="AJ18" s="99">
        <v>465800</v>
      </c>
      <c r="AK18" s="99">
        <v>25168.1</v>
      </c>
      <c r="AL18" s="99">
        <v>0</v>
      </c>
      <c r="AM18" s="99">
        <v>0</v>
      </c>
      <c r="AN18" s="99">
        <v>1470</v>
      </c>
      <c r="AO18" s="99">
        <v>0</v>
      </c>
      <c r="AP18" s="99">
        <v>5000</v>
      </c>
      <c r="AQ18" s="99">
        <v>350176.08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2632.8</v>
      </c>
      <c r="AX18" s="99">
        <v>0</v>
      </c>
      <c r="AY18" s="99">
        <v>0</v>
      </c>
      <c r="AZ18" s="99">
        <v>0</v>
      </c>
      <c r="BA18" s="99">
        <v>0</v>
      </c>
      <c r="BB18" s="99">
        <v>347543.28</v>
      </c>
      <c r="BC18" s="99">
        <v>0</v>
      </c>
      <c r="BD18" s="99">
        <v>0</v>
      </c>
      <c r="BE18" s="99">
        <v>0</v>
      </c>
      <c r="BF18" s="110" t="s">
        <v>1460</v>
      </c>
      <c r="BG18" s="110" t="s">
        <v>1460</v>
      </c>
      <c r="BH18" s="110" t="s">
        <v>1460</v>
      </c>
      <c r="BI18" s="110" t="s">
        <v>1460</v>
      </c>
      <c r="BJ18" s="110" t="s">
        <v>1460</v>
      </c>
      <c r="BK18" s="110" t="s">
        <v>1460</v>
      </c>
      <c r="BL18" s="110" t="s">
        <v>1460</v>
      </c>
      <c r="BM18" s="110" t="s">
        <v>1460</v>
      </c>
      <c r="BN18" s="110" t="s">
        <v>1460</v>
      </c>
      <c r="BO18" s="110" t="s">
        <v>1460</v>
      </c>
      <c r="BP18" s="110" t="s">
        <v>1460</v>
      </c>
      <c r="BQ18" s="99">
        <v>0</v>
      </c>
      <c r="BR18" s="99">
        <v>0</v>
      </c>
      <c r="BS18" s="99">
        <v>0</v>
      </c>
      <c r="BT18" s="99">
        <v>0</v>
      </c>
      <c r="BU18" s="99">
        <v>0</v>
      </c>
      <c r="BV18" s="99">
        <v>0</v>
      </c>
      <c r="BW18" s="99">
        <v>0</v>
      </c>
      <c r="BX18" s="99">
        <v>0</v>
      </c>
      <c r="BY18" s="99">
        <v>0</v>
      </c>
      <c r="BZ18" s="99">
        <v>0</v>
      </c>
      <c r="CA18" s="99">
        <v>0</v>
      </c>
      <c r="CB18" s="99">
        <v>0</v>
      </c>
      <c r="CC18" s="99">
        <v>0</v>
      </c>
      <c r="CD18" s="99">
        <v>0</v>
      </c>
      <c r="CE18" s="110" t="s">
        <v>1460</v>
      </c>
      <c r="CF18" s="99">
        <v>0</v>
      </c>
      <c r="CG18" s="99">
        <v>0</v>
      </c>
      <c r="CH18" s="99">
        <v>0</v>
      </c>
      <c r="CI18" s="99">
        <v>0</v>
      </c>
      <c r="CJ18" s="99">
        <v>0</v>
      </c>
      <c r="CK18" s="99">
        <v>0</v>
      </c>
      <c r="CL18" s="99">
        <v>0</v>
      </c>
      <c r="CM18" s="99">
        <v>0</v>
      </c>
      <c r="CN18" s="99">
        <v>0</v>
      </c>
      <c r="CO18" s="99">
        <v>0</v>
      </c>
      <c r="CP18" s="99">
        <v>0</v>
      </c>
      <c r="CQ18" s="110" t="s">
        <v>1460</v>
      </c>
      <c r="CR18" s="113" t="s">
        <v>1460</v>
      </c>
    </row>
    <row r="19" s="93" customFormat="1" ht="15.4" customHeight="1" spans="1:96">
      <c r="A19" s="109" t="s">
        <v>1478</v>
      </c>
      <c r="B19" s="100"/>
      <c r="C19" s="100" t="s">
        <v>1280</v>
      </c>
      <c r="D19" s="100" t="s">
        <v>1465</v>
      </c>
      <c r="E19" s="99">
        <v>3044082.14</v>
      </c>
      <c r="F19" s="99">
        <v>2563989.72</v>
      </c>
      <c r="G19" s="99">
        <v>551239</v>
      </c>
      <c r="H19" s="99">
        <v>607806</v>
      </c>
      <c r="I19" s="99">
        <v>768205</v>
      </c>
      <c r="J19" s="99">
        <v>438807.05</v>
      </c>
      <c r="K19" s="110" t="s">
        <v>1460</v>
      </c>
      <c r="L19" s="99">
        <v>0</v>
      </c>
      <c r="M19" s="99">
        <v>0</v>
      </c>
      <c r="N19" s="99">
        <v>197932.67</v>
      </c>
      <c r="O19" s="99">
        <v>129916.34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110000</v>
      </c>
      <c r="AK19" s="99">
        <v>19916.34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350176.08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2632.8</v>
      </c>
      <c r="AX19" s="99">
        <v>0</v>
      </c>
      <c r="AY19" s="99">
        <v>0</v>
      </c>
      <c r="AZ19" s="99">
        <v>0</v>
      </c>
      <c r="BA19" s="99">
        <v>0</v>
      </c>
      <c r="BB19" s="99">
        <v>347543.28</v>
      </c>
      <c r="BC19" s="99">
        <v>0</v>
      </c>
      <c r="BD19" s="99">
        <v>0</v>
      </c>
      <c r="BE19" s="99">
        <v>0</v>
      </c>
      <c r="BF19" s="110" t="s">
        <v>1460</v>
      </c>
      <c r="BG19" s="110" t="s">
        <v>1460</v>
      </c>
      <c r="BH19" s="110" t="s">
        <v>1460</v>
      </c>
      <c r="BI19" s="110" t="s">
        <v>1460</v>
      </c>
      <c r="BJ19" s="110" t="s">
        <v>1460</v>
      </c>
      <c r="BK19" s="110" t="s">
        <v>1460</v>
      </c>
      <c r="BL19" s="110" t="s">
        <v>1460</v>
      </c>
      <c r="BM19" s="110" t="s">
        <v>1460</v>
      </c>
      <c r="BN19" s="110" t="s">
        <v>1460</v>
      </c>
      <c r="BO19" s="110" t="s">
        <v>1460</v>
      </c>
      <c r="BP19" s="110" t="s">
        <v>1460</v>
      </c>
      <c r="BQ19" s="99">
        <v>0</v>
      </c>
      <c r="BR19" s="99">
        <v>0</v>
      </c>
      <c r="BS19" s="99">
        <v>0</v>
      </c>
      <c r="BT19" s="99">
        <v>0</v>
      </c>
      <c r="BU19" s="99">
        <v>0</v>
      </c>
      <c r="BV19" s="99">
        <v>0</v>
      </c>
      <c r="BW19" s="99">
        <v>0</v>
      </c>
      <c r="BX19" s="99">
        <v>0</v>
      </c>
      <c r="BY19" s="99">
        <v>0</v>
      </c>
      <c r="BZ19" s="99">
        <v>0</v>
      </c>
      <c r="CA19" s="99">
        <v>0</v>
      </c>
      <c r="CB19" s="99">
        <v>0</v>
      </c>
      <c r="CC19" s="99">
        <v>0</v>
      </c>
      <c r="CD19" s="99">
        <v>0</v>
      </c>
      <c r="CE19" s="110" t="s">
        <v>1460</v>
      </c>
      <c r="CF19" s="99">
        <v>0</v>
      </c>
      <c r="CG19" s="99">
        <v>0</v>
      </c>
      <c r="CH19" s="99">
        <v>0</v>
      </c>
      <c r="CI19" s="99">
        <v>0</v>
      </c>
      <c r="CJ19" s="99">
        <v>0</v>
      </c>
      <c r="CK19" s="99">
        <v>0</v>
      </c>
      <c r="CL19" s="99">
        <v>0</v>
      </c>
      <c r="CM19" s="99">
        <v>0</v>
      </c>
      <c r="CN19" s="99">
        <v>0</v>
      </c>
      <c r="CO19" s="99">
        <v>0</v>
      </c>
      <c r="CP19" s="99">
        <v>0</v>
      </c>
      <c r="CQ19" s="110" t="s">
        <v>1460</v>
      </c>
      <c r="CR19" s="113" t="s">
        <v>1460</v>
      </c>
    </row>
    <row r="20" s="93" customFormat="1" ht="15.4" customHeight="1" spans="1:96">
      <c r="A20" s="109" t="s">
        <v>1479</v>
      </c>
      <c r="B20" s="100"/>
      <c r="C20" s="100" t="s">
        <v>1280</v>
      </c>
      <c r="D20" s="100" t="s">
        <v>1467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110" t="s">
        <v>1460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110" t="s">
        <v>1460</v>
      </c>
      <c r="BG20" s="110" t="s">
        <v>1460</v>
      </c>
      <c r="BH20" s="110" t="s">
        <v>1460</v>
      </c>
      <c r="BI20" s="110" t="s">
        <v>1460</v>
      </c>
      <c r="BJ20" s="110" t="s">
        <v>1460</v>
      </c>
      <c r="BK20" s="110" t="s">
        <v>1460</v>
      </c>
      <c r="BL20" s="110" t="s">
        <v>1460</v>
      </c>
      <c r="BM20" s="110" t="s">
        <v>1460</v>
      </c>
      <c r="BN20" s="110" t="s">
        <v>1460</v>
      </c>
      <c r="BO20" s="110" t="s">
        <v>1460</v>
      </c>
      <c r="BP20" s="110" t="s">
        <v>1460</v>
      </c>
      <c r="BQ20" s="99">
        <v>0</v>
      </c>
      <c r="BR20" s="99">
        <v>0</v>
      </c>
      <c r="BS20" s="99">
        <v>0</v>
      </c>
      <c r="BT20" s="99">
        <v>0</v>
      </c>
      <c r="BU20" s="99">
        <v>0</v>
      </c>
      <c r="BV20" s="99">
        <v>0</v>
      </c>
      <c r="BW20" s="99">
        <v>0</v>
      </c>
      <c r="BX20" s="99">
        <v>0</v>
      </c>
      <c r="BY20" s="99">
        <v>0</v>
      </c>
      <c r="BZ20" s="99">
        <v>0</v>
      </c>
      <c r="CA20" s="99">
        <v>0</v>
      </c>
      <c r="CB20" s="99">
        <v>0</v>
      </c>
      <c r="CC20" s="99">
        <v>0</v>
      </c>
      <c r="CD20" s="99">
        <v>0</v>
      </c>
      <c r="CE20" s="110" t="s">
        <v>1460</v>
      </c>
      <c r="CF20" s="99">
        <v>0</v>
      </c>
      <c r="CG20" s="99">
        <v>0</v>
      </c>
      <c r="CH20" s="99">
        <v>0</v>
      </c>
      <c r="CI20" s="99">
        <v>0</v>
      </c>
      <c r="CJ20" s="99">
        <v>0</v>
      </c>
      <c r="CK20" s="99">
        <v>0</v>
      </c>
      <c r="CL20" s="99">
        <v>0</v>
      </c>
      <c r="CM20" s="99">
        <v>0</v>
      </c>
      <c r="CN20" s="99">
        <v>0</v>
      </c>
      <c r="CO20" s="99">
        <v>0</v>
      </c>
      <c r="CP20" s="99">
        <v>0</v>
      </c>
      <c r="CQ20" s="110" t="s">
        <v>1460</v>
      </c>
      <c r="CR20" s="113" t="s">
        <v>1460</v>
      </c>
    </row>
    <row r="21" s="93" customFormat="1" ht="15.4" customHeight="1" spans="1:96">
      <c r="A21" s="109" t="s">
        <v>1480</v>
      </c>
      <c r="B21" s="100"/>
      <c r="C21" s="100" t="s">
        <v>1280</v>
      </c>
      <c r="D21" s="100" t="s">
        <v>1481</v>
      </c>
      <c r="E21" s="99">
        <v>40000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110" t="s">
        <v>1460</v>
      </c>
      <c r="L21" s="99">
        <v>0</v>
      </c>
      <c r="M21" s="99">
        <v>0</v>
      </c>
      <c r="N21" s="99">
        <v>0</v>
      </c>
      <c r="O21" s="99">
        <v>40000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40000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110" t="s">
        <v>1460</v>
      </c>
      <c r="BG21" s="110" t="s">
        <v>1460</v>
      </c>
      <c r="BH21" s="110" t="s">
        <v>1460</v>
      </c>
      <c r="BI21" s="110" t="s">
        <v>1460</v>
      </c>
      <c r="BJ21" s="110" t="s">
        <v>1460</v>
      </c>
      <c r="BK21" s="110" t="s">
        <v>1460</v>
      </c>
      <c r="BL21" s="110" t="s">
        <v>1460</v>
      </c>
      <c r="BM21" s="110" t="s">
        <v>1460</v>
      </c>
      <c r="BN21" s="110" t="s">
        <v>1460</v>
      </c>
      <c r="BO21" s="110" t="s">
        <v>1460</v>
      </c>
      <c r="BP21" s="110" t="s">
        <v>1460</v>
      </c>
      <c r="BQ21" s="99">
        <v>0</v>
      </c>
      <c r="BR21" s="99">
        <v>0</v>
      </c>
      <c r="BS21" s="99">
        <v>0</v>
      </c>
      <c r="BT21" s="99">
        <v>0</v>
      </c>
      <c r="BU21" s="99">
        <v>0</v>
      </c>
      <c r="BV21" s="99">
        <v>0</v>
      </c>
      <c r="BW21" s="99">
        <v>0</v>
      </c>
      <c r="BX21" s="99">
        <v>0</v>
      </c>
      <c r="BY21" s="99">
        <v>0</v>
      </c>
      <c r="BZ21" s="99">
        <v>0</v>
      </c>
      <c r="CA21" s="99">
        <v>0</v>
      </c>
      <c r="CB21" s="99">
        <v>0</v>
      </c>
      <c r="CC21" s="99">
        <v>0</v>
      </c>
      <c r="CD21" s="99">
        <v>0</v>
      </c>
      <c r="CE21" s="110" t="s">
        <v>1460</v>
      </c>
      <c r="CF21" s="99">
        <v>0</v>
      </c>
      <c r="CG21" s="99">
        <v>0</v>
      </c>
      <c r="CH21" s="99">
        <v>0</v>
      </c>
      <c r="CI21" s="99">
        <v>0</v>
      </c>
      <c r="CJ21" s="99">
        <v>0</v>
      </c>
      <c r="CK21" s="99">
        <v>0</v>
      </c>
      <c r="CL21" s="99">
        <v>0</v>
      </c>
      <c r="CM21" s="99">
        <v>0</v>
      </c>
      <c r="CN21" s="99">
        <v>0</v>
      </c>
      <c r="CO21" s="99">
        <v>0</v>
      </c>
      <c r="CP21" s="99">
        <v>0</v>
      </c>
      <c r="CQ21" s="110" t="s">
        <v>1460</v>
      </c>
      <c r="CR21" s="113" t="s">
        <v>1460</v>
      </c>
    </row>
    <row r="22" s="93" customFormat="1" ht="15.4" customHeight="1" spans="1:96">
      <c r="A22" s="109" t="s">
        <v>1482</v>
      </c>
      <c r="B22" s="100"/>
      <c r="C22" s="100" t="s">
        <v>1280</v>
      </c>
      <c r="D22" s="100" t="s">
        <v>1483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110" t="s">
        <v>1460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  <c r="AR22" s="99">
        <v>0</v>
      </c>
      <c r="AS22" s="99">
        <v>0</v>
      </c>
      <c r="AT22" s="99">
        <v>0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0</v>
      </c>
      <c r="BA22" s="99">
        <v>0</v>
      </c>
      <c r="BB22" s="99">
        <v>0</v>
      </c>
      <c r="BC22" s="99">
        <v>0</v>
      </c>
      <c r="BD22" s="99">
        <v>0</v>
      </c>
      <c r="BE22" s="99">
        <v>0</v>
      </c>
      <c r="BF22" s="110" t="s">
        <v>1460</v>
      </c>
      <c r="BG22" s="110" t="s">
        <v>1460</v>
      </c>
      <c r="BH22" s="110" t="s">
        <v>1460</v>
      </c>
      <c r="BI22" s="110" t="s">
        <v>1460</v>
      </c>
      <c r="BJ22" s="110" t="s">
        <v>1460</v>
      </c>
      <c r="BK22" s="110" t="s">
        <v>1460</v>
      </c>
      <c r="BL22" s="110" t="s">
        <v>1460</v>
      </c>
      <c r="BM22" s="110" t="s">
        <v>1460</v>
      </c>
      <c r="BN22" s="110" t="s">
        <v>1460</v>
      </c>
      <c r="BO22" s="110" t="s">
        <v>1460</v>
      </c>
      <c r="BP22" s="110" t="s">
        <v>1460</v>
      </c>
      <c r="BQ22" s="99">
        <v>0</v>
      </c>
      <c r="BR22" s="99">
        <v>0</v>
      </c>
      <c r="BS22" s="99">
        <v>0</v>
      </c>
      <c r="BT22" s="99">
        <v>0</v>
      </c>
      <c r="BU22" s="99">
        <v>0</v>
      </c>
      <c r="BV22" s="99">
        <v>0</v>
      </c>
      <c r="BW22" s="99">
        <v>0</v>
      </c>
      <c r="BX22" s="99">
        <v>0</v>
      </c>
      <c r="BY22" s="99">
        <v>0</v>
      </c>
      <c r="BZ22" s="99">
        <v>0</v>
      </c>
      <c r="CA22" s="99">
        <v>0</v>
      </c>
      <c r="CB22" s="99">
        <v>0</v>
      </c>
      <c r="CC22" s="99">
        <v>0</v>
      </c>
      <c r="CD22" s="99">
        <v>0</v>
      </c>
      <c r="CE22" s="110" t="s">
        <v>1460</v>
      </c>
      <c r="CF22" s="99">
        <v>0</v>
      </c>
      <c r="CG22" s="99">
        <v>0</v>
      </c>
      <c r="CH22" s="99">
        <v>0</v>
      </c>
      <c r="CI22" s="99">
        <v>0</v>
      </c>
      <c r="CJ22" s="99">
        <v>0</v>
      </c>
      <c r="CK22" s="99">
        <v>0</v>
      </c>
      <c r="CL22" s="99">
        <v>0</v>
      </c>
      <c r="CM22" s="99">
        <v>0</v>
      </c>
      <c r="CN22" s="99">
        <v>0</v>
      </c>
      <c r="CO22" s="99">
        <v>0</v>
      </c>
      <c r="CP22" s="99">
        <v>0</v>
      </c>
      <c r="CQ22" s="110" t="s">
        <v>1460</v>
      </c>
      <c r="CR22" s="113" t="s">
        <v>1460</v>
      </c>
    </row>
    <row r="23" s="93" customFormat="1" ht="15.4" customHeight="1" spans="1:96">
      <c r="A23" s="109" t="s">
        <v>1484</v>
      </c>
      <c r="B23" s="100"/>
      <c r="C23" s="100" t="s">
        <v>1280</v>
      </c>
      <c r="D23" s="100" t="s">
        <v>1485</v>
      </c>
      <c r="E23" s="99">
        <v>72000</v>
      </c>
      <c r="F23" s="99">
        <v>30085.64</v>
      </c>
      <c r="G23" s="99">
        <v>0</v>
      </c>
      <c r="H23" s="99">
        <v>0</v>
      </c>
      <c r="I23" s="99">
        <v>0</v>
      </c>
      <c r="J23" s="99">
        <v>0</v>
      </c>
      <c r="K23" s="110" t="s">
        <v>1460</v>
      </c>
      <c r="L23" s="99">
        <v>0</v>
      </c>
      <c r="M23" s="99">
        <v>0</v>
      </c>
      <c r="N23" s="99">
        <v>30085.64</v>
      </c>
      <c r="O23" s="99">
        <v>41914.36</v>
      </c>
      <c r="P23" s="99">
        <v>0</v>
      </c>
      <c r="Q23" s="99">
        <v>18000</v>
      </c>
      <c r="R23" s="99">
        <v>0</v>
      </c>
      <c r="S23" s="99">
        <v>4</v>
      </c>
      <c r="T23" s="99">
        <v>0</v>
      </c>
      <c r="U23" s="99">
        <v>0</v>
      </c>
      <c r="V23" s="99">
        <v>915.85</v>
      </c>
      <c r="W23" s="99">
        <v>0</v>
      </c>
      <c r="X23" s="99">
        <v>0</v>
      </c>
      <c r="Y23" s="99">
        <v>2572.75</v>
      </c>
      <c r="Z23" s="99">
        <v>0</v>
      </c>
      <c r="AA23" s="99">
        <v>0</v>
      </c>
      <c r="AB23" s="99">
        <v>350</v>
      </c>
      <c r="AC23" s="99">
        <v>0</v>
      </c>
      <c r="AD23" s="99">
        <v>0</v>
      </c>
      <c r="AE23" s="99">
        <v>2650</v>
      </c>
      <c r="AF23" s="99">
        <v>0</v>
      </c>
      <c r="AG23" s="99">
        <v>0</v>
      </c>
      <c r="AH23" s="99">
        <v>0</v>
      </c>
      <c r="AI23" s="99">
        <v>10700</v>
      </c>
      <c r="AJ23" s="99">
        <v>0</v>
      </c>
      <c r="AK23" s="99">
        <v>5251.76</v>
      </c>
      <c r="AL23" s="99">
        <v>0</v>
      </c>
      <c r="AM23" s="99">
        <v>0</v>
      </c>
      <c r="AN23" s="99">
        <v>1470</v>
      </c>
      <c r="AO23" s="99">
        <v>0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>
        <v>0</v>
      </c>
      <c r="BA23" s="99">
        <v>0</v>
      </c>
      <c r="BB23" s="99">
        <v>0</v>
      </c>
      <c r="BC23" s="99">
        <v>0</v>
      </c>
      <c r="BD23" s="99">
        <v>0</v>
      </c>
      <c r="BE23" s="99">
        <v>0</v>
      </c>
      <c r="BF23" s="110" t="s">
        <v>1460</v>
      </c>
      <c r="BG23" s="110" t="s">
        <v>1460</v>
      </c>
      <c r="BH23" s="110" t="s">
        <v>1460</v>
      </c>
      <c r="BI23" s="110" t="s">
        <v>1460</v>
      </c>
      <c r="BJ23" s="110" t="s">
        <v>1460</v>
      </c>
      <c r="BK23" s="110" t="s">
        <v>1460</v>
      </c>
      <c r="BL23" s="110" t="s">
        <v>1460</v>
      </c>
      <c r="BM23" s="110" t="s">
        <v>1460</v>
      </c>
      <c r="BN23" s="110" t="s">
        <v>1460</v>
      </c>
      <c r="BO23" s="110" t="s">
        <v>1460</v>
      </c>
      <c r="BP23" s="110" t="s">
        <v>1460</v>
      </c>
      <c r="BQ23" s="99">
        <v>0</v>
      </c>
      <c r="BR23" s="99">
        <v>0</v>
      </c>
      <c r="BS23" s="99">
        <v>0</v>
      </c>
      <c r="BT23" s="99">
        <v>0</v>
      </c>
      <c r="BU23" s="99">
        <v>0</v>
      </c>
      <c r="BV23" s="99">
        <v>0</v>
      </c>
      <c r="BW23" s="99">
        <v>0</v>
      </c>
      <c r="BX23" s="99">
        <v>0</v>
      </c>
      <c r="BY23" s="99">
        <v>0</v>
      </c>
      <c r="BZ23" s="99">
        <v>0</v>
      </c>
      <c r="CA23" s="99">
        <v>0</v>
      </c>
      <c r="CB23" s="99">
        <v>0</v>
      </c>
      <c r="CC23" s="99">
        <v>0</v>
      </c>
      <c r="CD23" s="99">
        <v>0</v>
      </c>
      <c r="CE23" s="110" t="s">
        <v>1460</v>
      </c>
      <c r="CF23" s="99">
        <v>0</v>
      </c>
      <c r="CG23" s="99">
        <v>0</v>
      </c>
      <c r="CH23" s="99">
        <v>0</v>
      </c>
      <c r="CI23" s="99">
        <v>0</v>
      </c>
      <c r="CJ23" s="99">
        <v>0</v>
      </c>
      <c r="CK23" s="99">
        <v>0</v>
      </c>
      <c r="CL23" s="99">
        <v>0</v>
      </c>
      <c r="CM23" s="99">
        <v>0</v>
      </c>
      <c r="CN23" s="99">
        <v>0</v>
      </c>
      <c r="CO23" s="99">
        <v>0</v>
      </c>
      <c r="CP23" s="99">
        <v>0</v>
      </c>
      <c r="CQ23" s="110" t="s">
        <v>1460</v>
      </c>
      <c r="CR23" s="113" t="s">
        <v>1460</v>
      </c>
    </row>
    <row r="24" s="93" customFormat="1" ht="15.4" customHeight="1" spans="1:96">
      <c r="A24" s="109" t="s">
        <v>1486</v>
      </c>
      <c r="B24" s="100"/>
      <c r="C24" s="100" t="s">
        <v>1280</v>
      </c>
      <c r="D24" s="100" t="s">
        <v>1487</v>
      </c>
      <c r="E24" s="99">
        <v>408000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10" t="s">
        <v>1460</v>
      </c>
      <c r="L24" s="99">
        <v>0</v>
      </c>
      <c r="M24" s="99">
        <v>0</v>
      </c>
      <c r="N24" s="99">
        <v>0</v>
      </c>
      <c r="O24" s="99">
        <v>408000</v>
      </c>
      <c r="P24" s="99">
        <v>13495.25</v>
      </c>
      <c r="Q24" s="99">
        <v>0</v>
      </c>
      <c r="R24" s="99">
        <v>0</v>
      </c>
      <c r="S24" s="99">
        <v>234</v>
      </c>
      <c r="T24" s="99">
        <v>1200</v>
      </c>
      <c r="U24" s="99">
        <v>20</v>
      </c>
      <c r="V24" s="99">
        <v>3002.6</v>
      </c>
      <c r="W24" s="99">
        <v>0</v>
      </c>
      <c r="X24" s="99">
        <v>0</v>
      </c>
      <c r="Y24" s="99">
        <v>54404.55</v>
      </c>
      <c r="Z24" s="99">
        <v>0</v>
      </c>
      <c r="AA24" s="99">
        <v>13843.6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1000</v>
      </c>
      <c r="AJ24" s="99">
        <v>315800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5000</v>
      </c>
      <c r="AQ24" s="99">
        <v>0</v>
      </c>
      <c r="AR24" s="99">
        <v>0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>
        <v>0</v>
      </c>
      <c r="BA24" s="99">
        <v>0</v>
      </c>
      <c r="BB24" s="99">
        <v>0</v>
      </c>
      <c r="BC24" s="99">
        <v>0</v>
      </c>
      <c r="BD24" s="99">
        <v>0</v>
      </c>
      <c r="BE24" s="99">
        <v>0</v>
      </c>
      <c r="BF24" s="110" t="s">
        <v>1460</v>
      </c>
      <c r="BG24" s="110" t="s">
        <v>1460</v>
      </c>
      <c r="BH24" s="110" t="s">
        <v>1460</v>
      </c>
      <c r="BI24" s="110" t="s">
        <v>1460</v>
      </c>
      <c r="BJ24" s="110" t="s">
        <v>1460</v>
      </c>
      <c r="BK24" s="110" t="s">
        <v>1460</v>
      </c>
      <c r="BL24" s="110" t="s">
        <v>1460</v>
      </c>
      <c r="BM24" s="110" t="s">
        <v>1460</v>
      </c>
      <c r="BN24" s="110" t="s">
        <v>1460</v>
      </c>
      <c r="BO24" s="110" t="s">
        <v>1460</v>
      </c>
      <c r="BP24" s="110" t="s">
        <v>1460</v>
      </c>
      <c r="BQ24" s="99">
        <v>0</v>
      </c>
      <c r="BR24" s="99">
        <v>0</v>
      </c>
      <c r="BS24" s="99">
        <v>0</v>
      </c>
      <c r="BT24" s="99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110" t="s">
        <v>1460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110" t="s">
        <v>1460</v>
      </c>
      <c r="CR24" s="113" t="s">
        <v>1460</v>
      </c>
    </row>
    <row r="25" s="93" customFormat="1" ht="15.4" customHeight="1" spans="1:96">
      <c r="A25" s="109" t="s">
        <v>1488</v>
      </c>
      <c r="B25" s="100"/>
      <c r="C25" s="100" t="s">
        <v>1280</v>
      </c>
      <c r="D25" s="100" t="s">
        <v>1489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110" t="s">
        <v>1460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0</v>
      </c>
      <c r="BA25" s="99">
        <v>0</v>
      </c>
      <c r="BB25" s="99">
        <v>0</v>
      </c>
      <c r="BC25" s="99">
        <v>0</v>
      </c>
      <c r="BD25" s="99">
        <v>0</v>
      </c>
      <c r="BE25" s="99">
        <v>0</v>
      </c>
      <c r="BF25" s="110" t="s">
        <v>1460</v>
      </c>
      <c r="BG25" s="110" t="s">
        <v>1460</v>
      </c>
      <c r="BH25" s="110" t="s">
        <v>1460</v>
      </c>
      <c r="BI25" s="110" t="s">
        <v>1460</v>
      </c>
      <c r="BJ25" s="110" t="s">
        <v>1460</v>
      </c>
      <c r="BK25" s="110" t="s">
        <v>1460</v>
      </c>
      <c r="BL25" s="110" t="s">
        <v>1460</v>
      </c>
      <c r="BM25" s="110" t="s">
        <v>1460</v>
      </c>
      <c r="BN25" s="110" t="s">
        <v>1460</v>
      </c>
      <c r="BO25" s="110" t="s">
        <v>1460</v>
      </c>
      <c r="BP25" s="110" t="s">
        <v>1460</v>
      </c>
      <c r="BQ25" s="99">
        <v>0</v>
      </c>
      <c r="BR25" s="99">
        <v>0</v>
      </c>
      <c r="BS25" s="99">
        <v>0</v>
      </c>
      <c r="BT25" s="99">
        <v>0</v>
      </c>
      <c r="BU25" s="99">
        <v>0</v>
      </c>
      <c r="BV25" s="99">
        <v>0</v>
      </c>
      <c r="BW25" s="99">
        <v>0</v>
      </c>
      <c r="BX25" s="99">
        <v>0</v>
      </c>
      <c r="BY25" s="99">
        <v>0</v>
      </c>
      <c r="BZ25" s="99">
        <v>0</v>
      </c>
      <c r="CA25" s="99">
        <v>0</v>
      </c>
      <c r="CB25" s="99">
        <v>0</v>
      </c>
      <c r="CC25" s="99">
        <v>0</v>
      </c>
      <c r="CD25" s="99">
        <v>0</v>
      </c>
      <c r="CE25" s="110" t="s">
        <v>1460</v>
      </c>
      <c r="CF25" s="99">
        <v>0</v>
      </c>
      <c r="CG25" s="99">
        <v>0</v>
      </c>
      <c r="CH25" s="99">
        <v>0</v>
      </c>
      <c r="CI25" s="99">
        <v>0</v>
      </c>
      <c r="CJ25" s="99">
        <v>0</v>
      </c>
      <c r="CK25" s="99">
        <v>0</v>
      </c>
      <c r="CL25" s="99">
        <v>0</v>
      </c>
      <c r="CM25" s="99">
        <v>0</v>
      </c>
      <c r="CN25" s="99">
        <v>0</v>
      </c>
      <c r="CO25" s="99">
        <v>0</v>
      </c>
      <c r="CP25" s="99">
        <v>0</v>
      </c>
      <c r="CQ25" s="110" t="s">
        <v>1460</v>
      </c>
      <c r="CR25" s="113" t="s">
        <v>1460</v>
      </c>
    </row>
    <row r="26" s="93" customFormat="1" ht="15.4" customHeight="1" spans="1:96">
      <c r="A26" s="109" t="s">
        <v>1490</v>
      </c>
      <c r="B26" s="100"/>
      <c r="C26" s="100" t="s">
        <v>1280</v>
      </c>
      <c r="D26" s="100" t="s">
        <v>1467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10" t="s">
        <v>1460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0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  <c r="BA26" s="99">
        <v>0</v>
      </c>
      <c r="BB26" s="99">
        <v>0</v>
      </c>
      <c r="BC26" s="99">
        <v>0</v>
      </c>
      <c r="BD26" s="99">
        <v>0</v>
      </c>
      <c r="BE26" s="99">
        <v>0</v>
      </c>
      <c r="BF26" s="110" t="s">
        <v>1460</v>
      </c>
      <c r="BG26" s="110" t="s">
        <v>1460</v>
      </c>
      <c r="BH26" s="110" t="s">
        <v>1460</v>
      </c>
      <c r="BI26" s="110" t="s">
        <v>1460</v>
      </c>
      <c r="BJ26" s="110" t="s">
        <v>1460</v>
      </c>
      <c r="BK26" s="110" t="s">
        <v>1460</v>
      </c>
      <c r="BL26" s="110" t="s">
        <v>1460</v>
      </c>
      <c r="BM26" s="110" t="s">
        <v>1460</v>
      </c>
      <c r="BN26" s="110" t="s">
        <v>1460</v>
      </c>
      <c r="BO26" s="110" t="s">
        <v>1460</v>
      </c>
      <c r="BP26" s="110" t="s">
        <v>1460</v>
      </c>
      <c r="BQ26" s="99">
        <v>0</v>
      </c>
      <c r="BR26" s="99">
        <v>0</v>
      </c>
      <c r="BS26" s="99">
        <v>0</v>
      </c>
      <c r="BT26" s="99">
        <v>0</v>
      </c>
      <c r="BU26" s="99">
        <v>0</v>
      </c>
      <c r="BV26" s="99">
        <v>0</v>
      </c>
      <c r="BW26" s="99">
        <v>0</v>
      </c>
      <c r="BX26" s="99">
        <v>0</v>
      </c>
      <c r="BY26" s="99">
        <v>0</v>
      </c>
      <c r="BZ26" s="99">
        <v>0</v>
      </c>
      <c r="CA26" s="99">
        <v>0</v>
      </c>
      <c r="CB26" s="99">
        <v>0</v>
      </c>
      <c r="CC26" s="99">
        <v>0</v>
      </c>
      <c r="CD26" s="99">
        <v>0</v>
      </c>
      <c r="CE26" s="110" t="s">
        <v>1460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9">
        <v>0</v>
      </c>
      <c r="CL26" s="99">
        <v>0</v>
      </c>
      <c r="CM26" s="99">
        <v>0</v>
      </c>
      <c r="CN26" s="99">
        <v>0</v>
      </c>
      <c r="CO26" s="99">
        <v>0</v>
      </c>
      <c r="CP26" s="99">
        <v>0</v>
      </c>
      <c r="CQ26" s="110" t="s">
        <v>1460</v>
      </c>
      <c r="CR26" s="113" t="s">
        <v>1460</v>
      </c>
    </row>
    <row r="27" s="93" customFormat="1" ht="15.4" customHeight="1" spans="1:96">
      <c r="A27" s="109" t="s">
        <v>1491</v>
      </c>
      <c r="B27" s="100"/>
      <c r="C27" s="100" t="s">
        <v>1280</v>
      </c>
      <c r="D27" s="100" t="s">
        <v>1492</v>
      </c>
      <c r="E27" s="99">
        <v>4623282.68</v>
      </c>
      <c r="F27" s="99">
        <v>3905948.83</v>
      </c>
      <c r="G27" s="99">
        <v>586184</v>
      </c>
      <c r="H27" s="99">
        <v>1123061.5</v>
      </c>
      <c r="I27" s="99">
        <v>1026446.25</v>
      </c>
      <c r="J27" s="99">
        <v>651236.09</v>
      </c>
      <c r="K27" s="110" t="s">
        <v>1460</v>
      </c>
      <c r="L27" s="99">
        <v>0</v>
      </c>
      <c r="M27" s="99">
        <v>0</v>
      </c>
      <c r="N27" s="99">
        <v>519020.99</v>
      </c>
      <c r="O27" s="99">
        <v>251378.93</v>
      </c>
      <c r="P27" s="99">
        <v>22309.5</v>
      </c>
      <c r="Q27" s="99">
        <v>49924.35</v>
      </c>
      <c r="R27" s="99">
        <v>0</v>
      </c>
      <c r="S27" s="99">
        <v>2694.47</v>
      </c>
      <c r="T27" s="99">
        <v>0</v>
      </c>
      <c r="U27" s="99">
        <v>0</v>
      </c>
      <c r="V27" s="99">
        <v>17470</v>
      </c>
      <c r="W27" s="99">
        <v>0</v>
      </c>
      <c r="X27" s="99">
        <v>0</v>
      </c>
      <c r="Y27" s="99">
        <v>51759.5</v>
      </c>
      <c r="Z27" s="99">
        <v>0</v>
      </c>
      <c r="AA27" s="99">
        <v>980</v>
      </c>
      <c r="AB27" s="99">
        <v>0</v>
      </c>
      <c r="AC27" s="99">
        <v>8922</v>
      </c>
      <c r="AD27" s="99">
        <v>13650</v>
      </c>
      <c r="AE27" s="99">
        <v>13517</v>
      </c>
      <c r="AF27" s="99">
        <v>10950</v>
      </c>
      <c r="AG27" s="99">
        <v>0</v>
      </c>
      <c r="AH27" s="99">
        <v>0</v>
      </c>
      <c r="AI27" s="99">
        <v>0</v>
      </c>
      <c r="AJ27" s="99">
        <v>0</v>
      </c>
      <c r="AK27" s="99">
        <v>32772.51</v>
      </c>
      <c r="AL27" s="99">
        <v>3542</v>
      </c>
      <c r="AM27" s="99">
        <v>15530</v>
      </c>
      <c r="AN27" s="99">
        <v>0</v>
      </c>
      <c r="AO27" s="99">
        <v>0</v>
      </c>
      <c r="AP27" s="99">
        <v>7357.6</v>
      </c>
      <c r="AQ27" s="99">
        <v>465954.92</v>
      </c>
      <c r="AR27" s="99">
        <v>0</v>
      </c>
      <c r="AS27" s="99">
        <v>0</v>
      </c>
      <c r="AT27" s="99">
        <v>0</v>
      </c>
      <c r="AU27" s="99">
        <v>0</v>
      </c>
      <c r="AV27" s="99">
        <v>0</v>
      </c>
      <c r="AW27" s="99">
        <v>1496</v>
      </c>
      <c r="AX27" s="99">
        <v>7000</v>
      </c>
      <c r="AY27" s="99">
        <v>0</v>
      </c>
      <c r="AZ27" s="99">
        <v>0</v>
      </c>
      <c r="BA27" s="99">
        <v>0</v>
      </c>
      <c r="BB27" s="99">
        <v>457458.92</v>
      </c>
      <c r="BC27" s="99">
        <v>0</v>
      </c>
      <c r="BD27" s="99">
        <v>0</v>
      </c>
      <c r="BE27" s="99">
        <v>0</v>
      </c>
      <c r="BF27" s="110" t="s">
        <v>1460</v>
      </c>
      <c r="BG27" s="110" t="s">
        <v>1460</v>
      </c>
      <c r="BH27" s="110" t="s">
        <v>1460</v>
      </c>
      <c r="BI27" s="110" t="s">
        <v>1460</v>
      </c>
      <c r="BJ27" s="110" t="s">
        <v>1460</v>
      </c>
      <c r="BK27" s="110" t="s">
        <v>1460</v>
      </c>
      <c r="BL27" s="110" t="s">
        <v>1460</v>
      </c>
      <c r="BM27" s="110" t="s">
        <v>1460</v>
      </c>
      <c r="BN27" s="110" t="s">
        <v>1460</v>
      </c>
      <c r="BO27" s="110" t="s">
        <v>1460</v>
      </c>
      <c r="BP27" s="110" t="s">
        <v>1460</v>
      </c>
      <c r="BQ27" s="99">
        <v>0</v>
      </c>
      <c r="BR27" s="99">
        <v>0</v>
      </c>
      <c r="BS27" s="99">
        <v>0</v>
      </c>
      <c r="BT27" s="99">
        <v>0</v>
      </c>
      <c r="BU27" s="99">
        <v>0</v>
      </c>
      <c r="BV27" s="99">
        <v>0</v>
      </c>
      <c r="BW27" s="99">
        <v>0</v>
      </c>
      <c r="BX27" s="99">
        <v>0</v>
      </c>
      <c r="BY27" s="99">
        <v>0</v>
      </c>
      <c r="BZ27" s="99">
        <v>0</v>
      </c>
      <c r="CA27" s="99">
        <v>0</v>
      </c>
      <c r="CB27" s="99">
        <v>0</v>
      </c>
      <c r="CC27" s="99">
        <v>0</v>
      </c>
      <c r="CD27" s="99">
        <v>0</v>
      </c>
      <c r="CE27" s="110" t="s">
        <v>1460</v>
      </c>
      <c r="CF27" s="99">
        <v>0</v>
      </c>
      <c r="CG27" s="99">
        <v>0</v>
      </c>
      <c r="CH27" s="99">
        <v>0</v>
      </c>
      <c r="CI27" s="99">
        <v>0</v>
      </c>
      <c r="CJ27" s="99">
        <v>0</v>
      </c>
      <c r="CK27" s="99">
        <v>0</v>
      </c>
      <c r="CL27" s="99">
        <v>0</v>
      </c>
      <c r="CM27" s="99">
        <v>0</v>
      </c>
      <c r="CN27" s="99">
        <v>0</v>
      </c>
      <c r="CO27" s="99">
        <v>0</v>
      </c>
      <c r="CP27" s="99">
        <v>0</v>
      </c>
      <c r="CQ27" s="110" t="s">
        <v>1460</v>
      </c>
      <c r="CR27" s="113" t="s">
        <v>1460</v>
      </c>
    </row>
    <row r="28" s="93" customFormat="1" ht="15.4" customHeight="1" spans="1:96">
      <c r="A28" s="109" t="s">
        <v>1493</v>
      </c>
      <c r="B28" s="100"/>
      <c r="C28" s="100" t="s">
        <v>1280</v>
      </c>
      <c r="D28" s="100" t="s">
        <v>1465</v>
      </c>
      <c r="E28" s="99">
        <v>3744702.86</v>
      </c>
      <c r="F28" s="99">
        <v>3060651.43</v>
      </c>
      <c r="G28" s="99">
        <v>586184</v>
      </c>
      <c r="H28" s="99">
        <v>1123061.5</v>
      </c>
      <c r="I28" s="99">
        <v>700169.84</v>
      </c>
      <c r="J28" s="99">
        <v>651236.09</v>
      </c>
      <c r="K28" s="110" t="s">
        <v>1460</v>
      </c>
      <c r="L28" s="99">
        <v>0</v>
      </c>
      <c r="M28" s="99">
        <v>0</v>
      </c>
      <c r="N28" s="99">
        <v>0</v>
      </c>
      <c r="O28" s="99">
        <v>218096.51</v>
      </c>
      <c r="P28" s="99">
        <v>22309.5</v>
      </c>
      <c r="Q28" s="99">
        <v>49924.35</v>
      </c>
      <c r="R28" s="99">
        <v>0</v>
      </c>
      <c r="S28" s="99">
        <v>2694.47</v>
      </c>
      <c r="T28" s="99">
        <v>0</v>
      </c>
      <c r="U28" s="99">
        <v>0</v>
      </c>
      <c r="V28" s="99">
        <v>17470</v>
      </c>
      <c r="W28" s="99">
        <v>0</v>
      </c>
      <c r="X28" s="99">
        <v>0</v>
      </c>
      <c r="Y28" s="99">
        <v>46300.18</v>
      </c>
      <c r="Z28" s="99">
        <v>0</v>
      </c>
      <c r="AA28" s="99">
        <v>980</v>
      </c>
      <c r="AB28" s="99">
        <v>0</v>
      </c>
      <c r="AC28" s="99">
        <v>8922</v>
      </c>
      <c r="AD28" s="99">
        <v>0</v>
      </c>
      <c r="AE28" s="99">
        <v>13517</v>
      </c>
      <c r="AF28" s="99">
        <v>2100</v>
      </c>
      <c r="AG28" s="99">
        <v>0</v>
      </c>
      <c r="AH28" s="99">
        <v>0</v>
      </c>
      <c r="AI28" s="99">
        <v>0</v>
      </c>
      <c r="AJ28" s="99">
        <v>0</v>
      </c>
      <c r="AK28" s="99">
        <v>32772.51</v>
      </c>
      <c r="AL28" s="99">
        <v>0</v>
      </c>
      <c r="AM28" s="99">
        <v>15530</v>
      </c>
      <c r="AN28" s="99">
        <v>0</v>
      </c>
      <c r="AO28" s="99">
        <v>0</v>
      </c>
      <c r="AP28" s="99">
        <v>5576.5</v>
      </c>
      <c r="AQ28" s="99">
        <v>465954.92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1496</v>
      </c>
      <c r="AX28" s="99">
        <v>7000</v>
      </c>
      <c r="AY28" s="99">
        <v>0</v>
      </c>
      <c r="AZ28" s="99">
        <v>0</v>
      </c>
      <c r="BA28" s="99">
        <v>0</v>
      </c>
      <c r="BB28" s="99">
        <v>457458.92</v>
      </c>
      <c r="BC28" s="99">
        <v>0</v>
      </c>
      <c r="BD28" s="99">
        <v>0</v>
      </c>
      <c r="BE28" s="99">
        <v>0</v>
      </c>
      <c r="BF28" s="110" t="s">
        <v>1460</v>
      </c>
      <c r="BG28" s="110" t="s">
        <v>1460</v>
      </c>
      <c r="BH28" s="110" t="s">
        <v>1460</v>
      </c>
      <c r="BI28" s="110" t="s">
        <v>1460</v>
      </c>
      <c r="BJ28" s="110" t="s">
        <v>1460</v>
      </c>
      <c r="BK28" s="110" t="s">
        <v>1460</v>
      </c>
      <c r="BL28" s="110" t="s">
        <v>1460</v>
      </c>
      <c r="BM28" s="110" t="s">
        <v>1460</v>
      </c>
      <c r="BN28" s="110" t="s">
        <v>1460</v>
      </c>
      <c r="BO28" s="110" t="s">
        <v>1460</v>
      </c>
      <c r="BP28" s="110" t="s">
        <v>1460</v>
      </c>
      <c r="BQ28" s="99">
        <v>0</v>
      </c>
      <c r="BR28" s="99">
        <v>0</v>
      </c>
      <c r="BS28" s="99">
        <v>0</v>
      </c>
      <c r="BT28" s="99">
        <v>0</v>
      </c>
      <c r="BU28" s="99">
        <v>0</v>
      </c>
      <c r="BV28" s="99">
        <v>0</v>
      </c>
      <c r="BW28" s="99">
        <v>0</v>
      </c>
      <c r="BX28" s="99">
        <v>0</v>
      </c>
      <c r="BY28" s="99">
        <v>0</v>
      </c>
      <c r="BZ28" s="99">
        <v>0</v>
      </c>
      <c r="CA28" s="99">
        <v>0</v>
      </c>
      <c r="CB28" s="99">
        <v>0</v>
      </c>
      <c r="CC28" s="99">
        <v>0</v>
      </c>
      <c r="CD28" s="99">
        <v>0</v>
      </c>
      <c r="CE28" s="110" t="s">
        <v>1460</v>
      </c>
      <c r="CF28" s="99">
        <v>0</v>
      </c>
      <c r="CG28" s="99">
        <v>0</v>
      </c>
      <c r="CH28" s="99">
        <v>0</v>
      </c>
      <c r="CI28" s="99">
        <v>0</v>
      </c>
      <c r="CJ28" s="99">
        <v>0</v>
      </c>
      <c r="CK28" s="99">
        <v>0</v>
      </c>
      <c r="CL28" s="99">
        <v>0</v>
      </c>
      <c r="CM28" s="99">
        <v>0</v>
      </c>
      <c r="CN28" s="99">
        <v>0</v>
      </c>
      <c r="CO28" s="99">
        <v>0</v>
      </c>
      <c r="CP28" s="99">
        <v>0</v>
      </c>
      <c r="CQ28" s="110" t="s">
        <v>1460</v>
      </c>
      <c r="CR28" s="113" t="s">
        <v>1460</v>
      </c>
    </row>
    <row r="29" s="93" customFormat="1" ht="15.4" customHeight="1" spans="1:96">
      <c r="A29" s="109" t="s">
        <v>1494</v>
      </c>
      <c r="B29" s="100"/>
      <c r="C29" s="100" t="s">
        <v>1280</v>
      </c>
      <c r="D29" s="100" t="s">
        <v>1467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110" t="s">
        <v>1460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>
        <v>0</v>
      </c>
      <c r="AR29" s="99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  <c r="BA29" s="99">
        <v>0</v>
      </c>
      <c r="BB29" s="99">
        <v>0</v>
      </c>
      <c r="BC29" s="99">
        <v>0</v>
      </c>
      <c r="BD29" s="99">
        <v>0</v>
      </c>
      <c r="BE29" s="99">
        <v>0</v>
      </c>
      <c r="BF29" s="110" t="s">
        <v>1460</v>
      </c>
      <c r="BG29" s="110" t="s">
        <v>1460</v>
      </c>
      <c r="BH29" s="110" t="s">
        <v>1460</v>
      </c>
      <c r="BI29" s="110" t="s">
        <v>1460</v>
      </c>
      <c r="BJ29" s="110" t="s">
        <v>1460</v>
      </c>
      <c r="BK29" s="110" t="s">
        <v>1460</v>
      </c>
      <c r="BL29" s="110" t="s">
        <v>1460</v>
      </c>
      <c r="BM29" s="110" t="s">
        <v>1460</v>
      </c>
      <c r="BN29" s="110" t="s">
        <v>1460</v>
      </c>
      <c r="BO29" s="110" t="s">
        <v>1460</v>
      </c>
      <c r="BP29" s="110" t="s">
        <v>1460</v>
      </c>
      <c r="BQ29" s="99">
        <v>0</v>
      </c>
      <c r="BR29" s="99">
        <v>0</v>
      </c>
      <c r="BS29" s="99">
        <v>0</v>
      </c>
      <c r="BT29" s="99">
        <v>0</v>
      </c>
      <c r="BU29" s="99">
        <v>0</v>
      </c>
      <c r="BV29" s="99">
        <v>0</v>
      </c>
      <c r="BW29" s="99">
        <v>0</v>
      </c>
      <c r="BX29" s="99">
        <v>0</v>
      </c>
      <c r="BY29" s="99">
        <v>0</v>
      </c>
      <c r="BZ29" s="99">
        <v>0</v>
      </c>
      <c r="CA29" s="99">
        <v>0</v>
      </c>
      <c r="CB29" s="99">
        <v>0</v>
      </c>
      <c r="CC29" s="99">
        <v>0</v>
      </c>
      <c r="CD29" s="99">
        <v>0</v>
      </c>
      <c r="CE29" s="110" t="s">
        <v>1460</v>
      </c>
      <c r="CF29" s="99">
        <v>0</v>
      </c>
      <c r="CG29" s="99">
        <v>0</v>
      </c>
      <c r="CH29" s="99">
        <v>0</v>
      </c>
      <c r="CI29" s="99">
        <v>0</v>
      </c>
      <c r="CJ29" s="99">
        <v>0</v>
      </c>
      <c r="CK29" s="99">
        <v>0</v>
      </c>
      <c r="CL29" s="99">
        <v>0</v>
      </c>
      <c r="CM29" s="99">
        <v>0</v>
      </c>
      <c r="CN29" s="99">
        <v>0</v>
      </c>
      <c r="CO29" s="99">
        <v>0</v>
      </c>
      <c r="CP29" s="99">
        <v>0</v>
      </c>
      <c r="CQ29" s="110" t="s">
        <v>1460</v>
      </c>
      <c r="CR29" s="113" t="s">
        <v>1460</v>
      </c>
    </row>
    <row r="30" s="93" customFormat="1" ht="15.4" customHeight="1" spans="1:96">
      <c r="A30" s="109" t="s">
        <v>1495</v>
      </c>
      <c r="B30" s="100"/>
      <c r="C30" s="100" t="s">
        <v>1280</v>
      </c>
      <c r="D30" s="100" t="s">
        <v>1496</v>
      </c>
      <c r="E30" s="99">
        <v>256820</v>
      </c>
      <c r="F30" s="99">
        <v>256820</v>
      </c>
      <c r="G30" s="99">
        <v>0</v>
      </c>
      <c r="H30" s="99">
        <v>0</v>
      </c>
      <c r="I30" s="99">
        <v>0</v>
      </c>
      <c r="J30" s="99">
        <v>0</v>
      </c>
      <c r="K30" s="110" t="s">
        <v>1460</v>
      </c>
      <c r="L30" s="99">
        <v>0</v>
      </c>
      <c r="M30" s="99">
        <v>0</v>
      </c>
      <c r="N30" s="99">
        <v>256820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>
        <v>0</v>
      </c>
      <c r="AR30" s="99">
        <v>0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  <c r="BA30" s="99">
        <v>0</v>
      </c>
      <c r="BB30" s="99">
        <v>0</v>
      </c>
      <c r="BC30" s="99">
        <v>0</v>
      </c>
      <c r="BD30" s="99">
        <v>0</v>
      </c>
      <c r="BE30" s="99">
        <v>0</v>
      </c>
      <c r="BF30" s="110" t="s">
        <v>1460</v>
      </c>
      <c r="BG30" s="110" t="s">
        <v>1460</v>
      </c>
      <c r="BH30" s="110" t="s">
        <v>1460</v>
      </c>
      <c r="BI30" s="110" t="s">
        <v>1460</v>
      </c>
      <c r="BJ30" s="110" t="s">
        <v>1460</v>
      </c>
      <c r="BK30" s="110" t="s">
        <v>1460</v>
      </c>
      <c r="BL30" s="110" t="s">
        <v>1460</v>
      </c>
      <c r="BM30" s="110" t="s">
        <v>1460</v>
      </c>
      <c r="BN30" s="110" t="s">
        <v>1460</v>
      </c>
      <c r="BO30" s="110" t="s">
        <v>1460</v>
      </c>
      <c r="BP30" s="110" t="s">
        <v>1460</v>
      </c>
      <c r="BQ30" s="99">
        <v>0</v>
      </c>
      <c r="BR30" s="99">
        <v>0</v>
      </c>
      <c r="BS30" s="99">
        <v>0</v>
      </c>
      <c r="BT30" s="99">
        <v>0</v>
      </c>
      <c r="BU30" s="99">
        <v>0</v>
      </c>
      <c r="BV30" s="99">
        <v>0</v>
      </c>
      <c r="BW30" s="99">
        <v>0</v>
      </c>
      <c r="BX30" s="99">
        <v>0</v>
      </c>
      <c r="BY30" s="99">
        <v>0</v>
      </c>
      <c r="BZ30" s="99">
        <v>0</v>
      </c>
      <c r="CA30" s="99">
        <v>0</v>
      </c>
      <c r="CB30" s="99">
        <v>0</v>
      </c>
      <c r="CC30" s="99">
        <v>0</v>
      </c>
      <c r="CD30" s="99">
        <v>0</v>
      </c>
      <c r="CE30" s="110" t="s">
        <v>1460</v>
      </c>
      <c r="CF30" s="99">
        <v>0</v>
      </c>
      <c r="CG30" s="99">
        <v>0</v>
      </c>
      <c r="CH30" s="99">
        <v>0</v>
      </c>
      <c r="CI30" s="99">
        <v>0</v>
      </c>
      <c r="CJ30" s="99">
        <v>0</v>
      </c>
      <c r="CK30" s="99">
        <v>0</v>
      </c>
      <c r="CL30" s="99">
        <v>0</v>
      </c>
      <c r="CM30" s="99">
        <v>0</v>
      </c>
      <c r="CN30" s="99">
        <v>0</v>
      </c>
      <c r="CO30" s="99">
        <v>0</v>
      </c>
      <c r="CP30" s="99">
        <v>0</v>
      </c>
      <c r="CQ30" s="110" t="s">
        <v>1460</v>
      </c>
      <c r="CR30" s="113" t="s">
        <v>1460</v>
      </c>
    </row>
    <row r="31" s="93" customFormat="1" ht="15.4" customHeight="1" spans="1:96">
      <c r="A31" s="109" t="s">
        <v>1497</v>
      </c>
      <c r="B31" s="100"/>
      <c r="C31" s="100" t="s">
        <v>1280</v>
      </c>
      <c r="D31" s="100" t="s">
        <v>1498</v>
      </c>
      <c r="E31" s="99">
        <v>621759.82</v>
      </c>
      <c r="F31" s="99">
        <v>588477.4</v>
      </c>
      <c r="G31" s="99">
        <v>0</v>
      </c>
      <c r="H31" s="99">
        <v>0</v>
      </c>
      <c r="I31" s="99">
        <v>326276.41</v>
      </c>
      <c r="J31" s="99">
        <v>0</v>
      </c>
      <c r="K31" s="110" t="s">
        <v>1460</v>
      </c>
      <c r="L31" s="99">
        <v>0</v>
      </c>
      <c r="M31" s="99">
        <v>0</v>
      </c>
      <c r="N31" s="99">
        <v>262200.99</v>
      </c>
      <c r="O31" s="99">
        <v>33282.42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5459.32</v>
      </c>
      <c r="Z31" s="99">
        <v>0</v>
      </c>
      <c r="AA31" s="99">
        <v>0</v>
      </c>
      <c r="AB31" s="99">
        <v>0</v>
      </c>
      <c r="AC31" s="99">
        <v>0</v>
      </c>
      <c r="AD31" s="99">
        <v>13650</v>
      </c>
      <c r="AE31" s="99">
        <v>0</v>
      </c>
      <c r="AF31" s="99">
        <v>8850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3542</v>
      </c>
      <c r="AM31" s="99">
        <v>0</v>
      </c>
      <c r="AN31" s="99">
        <v>0</v>
      </c>
      <c r="AO31" s="99">
        <v>0</v>
      </c>
      <c r="AP31" s="99">
        <v>1781.1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  <c r="BA31" s="99">
        <v>0</v>
      </c>
      <c r="BB31" s="99">
        <v>0</v>
      </c>
      <c r="BC31" s="99">
        <v>0</v>
      </c>
      <c r="BD31" s="99">
        <v>0</v>
      </c>
      <c r="BE31" s="99">
        <v>0</v>
      </c>
      <c r="BF31" s="110" t="s">
        <v>1460</v>
      </c>
      <c r="BG31" s="110" t="s">
        <v>1460</v>
      </c>
      <c r="BH31" s="110" t="s">
        <v>1460</v>
      </c>
      <c r="BI31" s="110" t="s">
        <v>1460</v>
      </c>
      <c r="BJ31" s="110" t="s">
        <v>1460</v>
      </c>
      <c r="BK31" s="110" t="s">
        <v>1460</v>
      </c>
      <c r="BL31" s="110" t="s">
        <v>1460</v>
      </c>
      <c r="BM31" s="110" t="s">
        <v>1460</v>
      </c>
      <c r="BN31" s="110" t="s">
        <v>1460</v>
      </c>
      <c r="BO31" s="110" t="s">
        <v>1460</v>
      </c>
      <c r="BP31" s="110" t="s">
        <v>1460</v>
      </c>
      <c r="BQ31" s="99">
        <v>0</v>
      </c>
      <c r="BR31" s="99">
        <v>0</v>
      </c>
      <c r="BS31" s="99">
        <v>0</v>
      </c>
      <c r="BT31" s="99">
        <v>0</v>
      </c>
      <c r="BU31" s="99">
        <v>0</v>
      </c>
      <c r="BV31" s="99">
        <v>0</v>
      </c>
      <c r="BW31" s="99">
        <v>0</v>
      </c>
      <c r="BX31" s="99">
        <v>0</v>
      </c>
      <c r="BY31" s="99">
        <v>0</v>
      </c>
      <c r="BZ31" s="99">
        <v>0</v>
      </c>
      <c r="CA31" s="99">
        <v>0</v>
      </c>
      <c r="CB31" s="99">
        <v>0</v>
      </c>
      <c r="CC31" s="99">
        <v>0</v>
      </c>
      <c r="CD31" s="99">
        <v>0</v>
      </c>
      <c r="CE31" s="110" t="s">
        <v>1460</v>
      </c>
      <c r="CF31" s="99">
        <v>0</v>
      </c>
      <c r="CG31" s="99">
        <v>0</v>
      </c>
      <c r="CH31" s="99">
        <v>0</v>
      </c>
      <c r="CI31" s="99">
        <v>0</v>
      </c>
      <c r="CJ31" s="99">
        <v>0</v>
      </c>
      <c r="CK31" s="99">
        <v>0</v>
      </c>
      <c r="CL31" s="99">
        <v>0</v>
      </c>
      <c r="CM31" s="99">
        <v>0</v>
      </c>
      <c r="CN31" s="99">
        <v>0</v>
      </c>
      <c r="CO31" s="99">
        <v>0</v>
      </c>
      <c r="CP31" s="99">
        <v>0</v>
      </c>
      <c r="CQ31" s="110" t="s">
        <v>1460</v>
      </c>
      <c r="CR31" s="113" t="s">
        <v>1460</v>
      </c>
    </row>
    <row r="32" s="93" customFormat="1" ht="15.4" customHeight="1" spans="1:96">
      <c r="A32" s="109" t="s">
        <v>1499</v>
      </c>
      <c r="B32" s="100"/>
      <c r="C32" s="100" t="s">
        <v>1280</v>
      </c>
      <c r="D32" s="100" t="s">
        <v>1500</v>
      </c>
      <c r="E32" s="99">
        <v>130000</v>
      </c>
      <c r="F32" s="99">
        <v>111789</v>
      </c>
      <c r="G32" s="99">
        <v>0</v>
      </c>
      <c r="H32" s="99">
        <v>0</v>
      </c>
      <c r="I32" s="99">
        <v>0</v>
      </c>
      <c r="J32" s="99">
        <v>0</v>
      </c>
      <c r="K32" s="110" t="s">
        <v>1460</v>
      </c>
      <c r="L32" s="99">
        <v>0</v>
      </c>
      <c r="M32" s="99">
        <v>0</v>
      </c>
      <c r="N32" s="99">
        <v>111789</v>
      </c>
      <c r="O32" s="99">
        <v>18211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18211</v>
      </c>
      <c r="AK32" s="99">
        <v>0</v>
      </c>
      <c r="AL32" s="99">
        <v>0</v>
      </c>
      <c r="AM32" s="99">
        <v>0</v>
      </c>
      <c r="AN32" s="99">
        <v>0</v>
      </c>
      <c r="AO32" s="99">
        <v>0</v>
      </c>
      <c r="AP32" s="99">
        <v>0</v>
      </c>
      <c r="AQ32" s="99">
        <v>0</v>
      </c>
      <c r="AR32" s="99">
        <v>0</v>
      </c>
      <c r="AS32" s="99">
        <v>0</v>
      </c>
      <c r="AT32" s="99">
        <v>0</v>
      </c>
      <c r="AU32" s="99">
        <v>0</v>
      </c>
      <c r="AV32" s="99">
        <v>0</v>
      </c>
      <c r="AW32" s="99">
        <v>0</v>
      </c>
      <c r="AX32" s="99">
        <v>0</v>
      </c>
      <c r="AY32" s="99">
        <v>0</v>
      </c>
      <c r="AZ32" s="99">
        <v>0</v>
      </c>
      <c r="BA32" s="99">
        <v>0</v>
      </c>
      <c r="BB32" s="99">
        <v>0</v>
      </c>
      <c r="BC32" s="99">
        <v>0</v>
      </c>
      <c r="BD32" s="99">
        <v>0</v>
      </c>
      <c r="BE32" s="99">
        <v>0</v>
      </c>
      <c r="BF32" s="110" t="s">
        <v>1460</v>
      </c>
      <c r="BG32" s="110" t="s">
        <v>1460</v>
      </c>
      <c r="BH32" s="110" t="s">
        <v>1460</v>
      </c>
      <c r="BI32" s="110" t="s">
        <v>1460</v>
      </c>
      <c r="BJ32" s="110" t="s">
        <v>1460</v>
      </c>
      <c r="BK32" s="110" t="s">
        <v>1460</v>
      </c>
      <c r="BL32" s="110" t="s">
        <v>1460</v>
      </c>
      <c r="BM32" s="110" t="s">
        <v>1460</v>
      </c>
      <c r="BN32" s="110" t="s">
        <v>1460</v>
      </c>
      <c r="BO32" s="110" t="s">
        <v>1460</v>
      </c>
      <c r="BP32" s="110" t="s">
        <v>1460</v>
      </c>
      <c r="BQ32" s="99">
        <v>0</v>
      </c>
      <c r="BR32" s="99">
        <v>0</v>
      </c>
      <c r="BS32" s="99">
        <v>0</v>
      </c>
      <c r="BT32" s="99">
        <v>0</v>
      </c>
      <c r="BU32" s="99">
        <v>0</v>
      </c>
      <c r="BV32" s="99">
        <v>0</v>
      </c>
      <c r="BW32" s="99">
        <v>0</v>
      </c>
      <c r="BX32" s="99">
        <v>0</v>
      </c>
      <c r="BY32" s="99">
        <v>0</v>
      </c>
      <c r="BZ32" s="99">
        <v>0</v>
      </c>
      <c r="CA32" s="99">
        <v>0</v>
      </c>
      <c r="CB32" s="99">
        <v>0</v>
      </c>
      <c r="CC32" s="99">
        <v>0</v>
      </c>
      <c r="CD32" s="99">
        <v>0</v>
      </c>
      <c r="CE32" s="110" t="s">
        <v>1460</v>
      </c>
      <c r="CF32" s="99">
        <v>0</v>
      </c>
      <c r="CG32" s="99">
        <v>0</v>
      </c>
      <c r="CH32" s="99">
        <v>0</v>
      </c>
      <c r="CI32" s="99">
        <v>0</v>
      </c>
      <c r="CJ32" s="99">
        <v>0</v>
      </c>
      <c r="CK32" s="99">
        <v>0</v>
      </c>
      <c r="CL32" s="99">
        <v>0</v>
      </c>
      <c r="CM32" s="99">
        <v>0</v>
      </c>
      <c r="CN32" s="99">
        <v>0</v>
      </c>
      <c r="CO32" s="99">
        <v>0</v>
      </c>
      <c r="CP32" s="99">
        <v>0</v>
      </c>
      <c r="CQ32" s="110" t="s">
        <v>1460</v>
      </c>
      <c r="CR32" s="113" t="s">
        <v>1460</v>
      </c>
    </row>
    <row r="33" s="93" customFormat="1" ht="15.4" customHeight="1" spans="1:96">
      <c r="A33" s="109" t="s">
        <v>1501</v>
      </c>
      <c r="B33" s="100"/>
      <c r="C33" s="100" t="s">
        <v>1280</v>
      </c>
      <c r="D33" s="100" t="s">
        <v>1467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110" t="s">
        <v>1460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  <c r="AR33" s="99">
        <v>0</v>
      </c>
      <c r="AS33" s="99">
        <v>0</v>
      </c>
      <c r="AT33" s="99">
        <v>0</v>
      </c>
      <c r="AU33" s="99">
        <v>0</v>
      </c>
      <c r="AV33" s="99">
        <v>0</v>
      </c>
      <c r="AW33" s="99">
        <v>0</v>
      </c>
      <c r="AX33" s="99">
        <v>0</v>
      </c>
      <c r="AY33" s="99">
        <v>0</v>
      </c>
      <c r="AZ33" s="99">
        <v>0</v>
      </c>
      <c r="BA33" s="99">
        <v>0</v>
      </c>
      <c r="BB33" s="99">
        <v>0</v>
      </c>
      <c r="BC33" s="99">
        <v>0</v>
      </c>
      <c r="BD33" s="99">
        <v>0</v>
      </c>
      <c r="BE33" s="99">
        <v>0</v>
      </c>
      <c r="BF33" s="110" t="s">
        <v>1460</v>
      </c>
      <c r="BG33" s="110" t="s">
        <v>1460</v>
      </c>
      <c r="BH33" s="110" t="s">
        <v>1460</v>
      </c>
      <c r="BI33" s="110" t="s">
        <v>1460</v>
      </c>
      <c r="BJ33" s="110" t="s">
        <v>1460</v>
      </c>
      <c r="BK33" s="110" t="s">
        <v>1460</v>
      </c>
      <c r="BL33" s="110" t="s">
        <v>1460</v>
      </c>
      <c r="BM33" s="110" t="s">
        <v>1460</v>
      </c>
      <c r="BN33" s="110" t="s">
        <v>1460</v>
      </c>
      <c r="BO33" s="110" t="s">
        <v>1460</v>
      </c>
      <c r="BP33" s="110" t="s">
        <v>1460</v>
      </c>
      <c r="BQ33" s="99">
        <v>0</v>
      </c>
      <c r="BR33" s="99">
        <v>0</v>
      </c>
      <c r="BS33" s="99">
        <v>0</v>
      </c>
      <c r="BT33" s="99">
        <v>0</v>
      </c>
      <c r="BU33" s="99">
        <v>0</v>
      </c>
      <c r="BV33" s="99">
        <v>0</v>
      </c>
      <c r="BW33" s="99">
        <v>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110" t="s">
        <v>1460</v>
      </c>
      <c r="CF33" s="99">
        <v>0</v>
      </c>
      <c r="CG33" s="99">
        <v>0</v>
      </c>
      <c r="CH33" s="99">
        <v>0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110" t="s">
        <v>1460</v>
      </c>
      <c r="CR33" s="113" t="s">
        <v>1460</v>
      </c>
    </row>
    <row r="34" s="93" customFormat="1" ht="15.4" customHeight="1" spans="1:96">
      <c r="A34" s="109" t="s">
        <v>1502</v>
      </c>
      <c r="B34" s="100"/>
      <c r="C34" s="100" t="s">
        <v>1280</v>
      </c>
      <c r="D34" s="100" t="s">
        <v>1503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10" t="s">
        <v>1460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>
        <v>0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  <c r="BA34" s="99">
        <v>0</v>
      </c>
      <c r="BB34" s="99">
        <v>0</v>
      </c>
      <c r="BC34" s="99">
        <v>0</v>
      </c>
      <c r="BD34" s="99">
        <v>0</v>
      </c>
      <c r="BE34" s="99">
        <v>0</v>
      </c>
      <c r="BF34" s="110" t="s">
        <v>1460</v>
      </c>
      <c r="BG34" s="110" t="s">
        <v>1460</v>
      </c>
      <c r="BH34" s="110" t="s">
        <v>1460</v>
      </c>
      <c r="BI34" s="110" t="s">
        <v>1460</v>
      </c>
      <c r="BJ34" s="110" t="s">
        <v>1460</v>
      </c>
      <c r="BK34" s="110" t="s">
        <v>1460</v>
      </c>
      <c r="BL34" s="110" t="s">
        <v>1460</v>
      </c>
      <c r="BM34" s="110" t="s">
        <v>1460</v>
      </c>
      <c r="BN34" s="110" t="s">
        <v>1460</v>
      </c>
      <c r="BO34" s="110" t="s">
        <v>1460</v>
      </c>
      <c r="BP34" s="110" t="s">
        <v>1460</v>
      </c>
      <c r="BQ34" s="99">
        <v>0</v>
      </c>
      <c r="BR34" s="99">
        <v>0</v>
      </c>
      <c r="BS34" s="99">
        <v>0</v>
      </c>
      <c r="BT34" s="99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110" t="s">
        <v>1460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110" t="s">
        <v>1460</v>
      </c>
      <c r="CR34" s="113" t="s">
        <v>1460</v>
      </c>
    </row>
    <row r="35" s="93" customFormat="1" ht="15.4" customHeight="1" spans="1:96">
      <c r="A35" s="109" t="s">
        <v>1504</v>
      </c>
      <c r="B35" s="100"/>
      <c r="C35" s="100" t="s">
        <v>1280</v>
      </c>
      <c r="D35" s="100" t="s">
        <v>1505</v>
      </c>
      <c r="E35" s="99">
        <v>130000</v>
      </c>
      <c r="F35" s="99">
        <v>111789</v>
      </c>
      <c r="G35" s="99">
        <v>0</v>
      </c>
      <c r="H35" s="99">
        <v>0</v>
      </c>
      <c r="I35" s="99">
        <v>0</v>
      </c>
      <c r="J35" s="99">
        <v>0</v>
      </c>
      <c r="K35" s="110" t="s">
        <v>1460</v>
      </c>
      <c r="L35" s="99">
        <v>0</v>
      </c>
      <c r="M35" s="99">
        <v>0</v>
      </c>
      <c r="N35" s="99">
        <v>111789</v>
      </c>
      <c r="O35" s="99">
        <v>18211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18211</v>
      </c>
      <c r="AK35" s="99">
        <v>0</v>
      </c>
      <c r="AL35" s="99">
        <v>0</v>
      </c>
      <c r="AM35" s="99">
        <v>0</v>
      </c>
      <c r="AN35" s="99">
        <v>0</v>
      </c>
      <c r="AO35" s="99">
        <v>0</v>
      </c>
      <c r="AP35" s="99">
        <v>0</v>
      </c>
      <c r="AQ35" s="99">
        <v>0</v>
      </c>
      <c r="AR35" s="99">
        <v>0</v>
      </c>
      <c r="AS35" s="99">
        <v>0</v>
      </c>
      <c r="AT35" s="99">
        <v>0</v>
      </c>
      <c r="AU35" s="99">
        <v>0</v>
      </c>
      <c r="AV35" s="99">
        <v>0</v>
      </c>
      <c r="AW35" s="99">
        <v>0</v>
      </c>
      <c r="AX35" s="99">
        <v>0</v>
      </c>
      <c r="AY35" s="99">
        <v>0</v>
      </c>
      <c r="AZ35" s="99">
        <v>0</v>
      </c>
      <c r="BA35" s="99">
        <v>0</v>
      </c>
      <c r="BB35" s="99">
        <v>0</v>
      </c>
      <c r="BC35" s="99">
        <v>0</v>
      </c>
      <c r="BD35" s="99">
        <v>0</v>
      </c>
      <c r="BE35" s="99">
        <v>0</v>
      </c>
      <c r="BF35" s="110" t="s">
        <v>1460</v>
      </c>
      <c r="BG35" s="110" t="s">
        <v>1460</v>
      </c>
      <c r="BH35" s="110" t="s">
        <v>1460</v>
      </c>
      <c r="BI35" s="110" t="s">
        <v>1460</v>
      </c>
      <c r="BJ35" s="110" t="s">
        <v>1460</v>
      </c>
      <c r="BK35" s="110" t="s">
        <v>1460</v>
      </c>
      <c r="BL35" s="110" t="s">
        <v>1460</v>
      </c>
      <c r="BM35" s="110" t="s">
        <v>1460</v>
      </c>
      <c r="BN35" s="110" t="s">
        <v>1460</v>
      </c>
      <c r="BO35" s="110" t="s">
        <v>1460</v>
      </c>
      <c r="BP35" s="110" t="s">
        <v>1460</v>
      </c>
      <c r="BQ35" s="99">
        <v>0</v>
      </c>
      <c r="BR35" s="99">
        <v>0</v>
      </c>
      <c r="BS35" s="99">
        <v>0</v>
      </c>
      <c r="BT35" s="99">
        <v>0</v>
      </c>
      <c r="BU35" s="99">
        <v>0</v>
      </c>
      <c r="BV35" s="99">
        <v>0</v>
      </c>
      <c r="BW35" s="99">
        <v>0</v>
      </c>
      <c r="BX35" s="99">
        <v>0</v>
      </c>
      <c r="BY35" s="99">
        <v>0</v>
      </c>
      <c r="BZ35" s="99">
        <v>0</v>
      </c>
      <c r="CA35" s="99">
        <v>0</v>
      </c>
      <c r="CB35" s="99">
        <v>0</v>
      </c>
      <c r="CC35" s="99">
        <v>0</v>
      </c>
      <c r="CD35" s="99">
        <v>0</v>
      </c>
      <c r="CE35" s="110" t="s">
        <v>1460</v>
      </c>
      <c r="CF35" s="99">
        <v>0</v>
      </c>
      <c r="CG35" s="99">
        <v>0</v>
      </c>
      <c r="CH35" s="99">
        <v>0</v>
      </c>
      <c r="CI35" s="99">
        <v>0</v>
      </c>
      <c r="CJ35" s="99">
        <v>0</v>
      </c>
      <c r="CK35" s="99">
        <v>0</v>
      </c>
      <c r="CL35" s="99">
        <v>0</v>
      </c>
      <c r="CM35" s="99">
        <v>0</v>
      </c>
      <c r="CN35" s="99">
        <v>0</v>
      </c>
      <c r="CO35" s="99">
        <v>0</v>
      </c>
      <c r="CP35" s="99">
        <v>0</v>
      </c>
      <c r="CQ35" s="110" t="s">
        <v>1460</v>
      </c>
      <c r="CR35" s="113" t="s">
        <v>1460</v>
      </c>
    </row>
    <row r="36" s="93" customFormat="1" ht="15.4" customHeight="1" spans="1:96">
      <c r="A36" s="109" t="s">
        <v>1506</v>
      </c>
      <c r="B36" s="100"/>
      <c r="C36" s="100" t="s">
        <v>1280</v>
      </c>
      <c r="D36" s="100" t="s">
        <v>1507</v>
      </c>
      <c r="E36" s="99">
        <v>2613978.84</v>
      </c>
      <c r="F36" s="99">
        <v>2045102.54</v>
      </c>
      <c r="G36" s="99">
        <v>327447</v>
      </c>
      <c r="H36" s="99">
        <v>587929</v>
      </c>
      <c r="I36" s="99">
        <v>617802.9</v>
      </c>
      <c r="J36" s="99">
        <v>511923.64</v>
      </c>
      <c r="K36" s="110" t="s">
        <v>1460</v>
      </c>
      <c r="L36" s="99">
        <v>0</v>
      </c>
      <c r="M36" s="99">
        <v>0</v>
      </c>
      <c r="N36" s="99">
        <v>0</v>
      </c>
      <c r="O36" s="99">
        <v>259288.64</v>
      </c>
      <c r="P36" s="99">
        <v>286.78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63615.6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18872.72</v>
      </c>
      <c r="AJ36" s="99">
        <v>116758.9</v>
      </c>
      <c r="AK36" s="99">
        <v>21288.64</v>
      </c>
      <c r="AL36" s="99">
        <v>0</v>
      </c>
      <c r="AM36" s="99">
        <v>0</v>
      </c>
      <c r="AN36" s="99">
        <v>0</v>
      </c>
      <c r="AO36" s="99">
        <v>0</v>
      </c>
      <c r="AP36" s="99">
        <v>38466</v>
      </c>
      <c r="AQ36" s="99">
        <v>309587.66</v>
      </c>
      <c r="AR36" s="99">
        <v>0</v>
      </c>
      <c r="AS36" s="99">
        <v>0</v>
      </c>
      <c r="AT36" s="99">
        <v>0</v>
      </c>
      <c r="AU36" s="99">
        <v>0</v>
      </c>
      <c r="AV36" s="99">
        <v>0</v>
      </c>
      <c r="AW36" s="99">
        <v>6213</v>
      </c>
      <c r="AX36" s="99">
        <v>0</v>
      </c>
      <c r="AY36" s="99">
        <v>0</v>
      </c>
      <c r="AZ36" s="99">
        <v>0</v>
      </c>
      <c r="BA36" s="99">
        <v>0</v>
      </c>
      <c r="BB36" s="99">
        <v>303374.66</v>
      </c>
      <c r="BC36" s="99">
        <v>0</v>
      </c>
      <c r="BD36" s="99">
        <v>0</v>
      </c>
      <c r="BE36" s="99">
        <v>0</v>
      </c>
      <c r="BF36" s="110" t="s">
        <v>1460</v>
      </c>
      <c r="BG36" s="110" t="s">
        <v>1460</v>
      </c>
      <c r="BH36" s="110" t="s">
        <v>1460</v>
      </c>
      <c r="BI36" s="110" t="s">
        <v>1460</v>
      </c>
      <c r="BJ36" s="110" t="s">
        <v>1460</v>
      </c>
      <c r="BK36" s="110" t="s">
        <v>1460</v>
      </c>
      <c r="BL36" s="110" t="s">
        <v>1460</v>
      </c>
      <c r="BM36" s="110" t="s">
        <v>1460</v>
      </c>
      <c r="BN36" s="110" t="s">
        <v>1460</v>
      </c>
      <c r="BO36" s="110" t="s">
        <v>1460</v>
      </c>
      <c r="BP36" s="110" t="s">
        <v>1460</v>
      </c>
      <c r="BQ36" s="99">
        <v>0</v>
      </c>
      <c r="BR36" s="99">
        <v>0</v>
      </c>
      <c r="BS36" s="99">
        <v>0</v>
      </c>
      <c r="BT36" s="99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110" t="s">
        <v>1460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110" t="s">
        <v>1460</v>
      </c>
      <c r="CR36" s="113" t="s">
        <v>1460</v>
      </c>
    </row>
    <row r="37" s="93" customFormat="1" ht="15.4" customHeight="1" spans="1:96">
      <c r="A37" s="109" t="s">
        <v>1508</v>
      </c>
      <c r="B37" s="100"/>
      <c r="C37" s="100" t="s">
        <v>1280</v>
      </c>
      <c r="D37" s="100" t="s">
        <v>1465</v>
      </c>
      <c r="E37" s="99">
        <v>2375978.84</v>
      </c>
      <c r="F37" s="99">
        <v>2045102.54</v>
      </c>
      <c r="G37" s="99">
        <v>327447</v>
      </c>
      <c r="H37" s="99">
        <v>587929</v>
      </c>
      <c r="I37" s="99">
        <v>617802.9</v>
      </c>
      <c r="J37" s="99">
        <v>511923.64</v>
      </c>
      <c r="K37" s="110" t="s">
        <v>1460</v>
      </c>
      <c r="L37" s="99">
        <v>0</v>
      </c>
      <c r="M37" s="99">
        <v>0</v>
      </c>
      <c r="N37" s="99">
        <v>0</v>
      </c>
      <c r="O37" s="99">
        <v>21288.64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21288.64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>
        <v>309587.66</v>
      </c>
      <c r="AR37" s="99">
        <v>0</v>
      </c>
      <c r="AS37" s="99">
        <v>0</v>
      </c>
      <c r="AT37" s="99">
        <v>0</v>
      </c>
      <c r="AU37" s="99">
        <v>0</v>
      </c>
      <c r="AV37" s="99">
        <v>0</v>
      </c>
      <c r="AW37" s="99">
        <v>6213</v>
      </c>
      <c r="AX37" s="99">
        <v>0</v>
      </c>
      <c r="AY37" s="99">
        <v>0</v>
      </c>
      <c r="AZ37" s="99">
        <v>0</v>
      </c>
      <c r="BA37" s="99">
        <v>0</v>
      </c>
      <c r="BB37" s="99">
        <v>303374.66</v>
      </c>
      <c r="BC37" s="99">
        <v>0</v>
      </c>
      <c r="BD37" s="99">
        <v>0</v>
      </c>
      <c r="BE37" s="99">
        <v>0</v>
      </c>
      <c r="BF37" s="110" t="s">
        <v>1460</v>
      </c>
      <c r="BG37" s="110" t="s">
        <v>1460</v>
      </c>
      <c r="BH37" s="110" t="s">
        <v>1460</v>
      </c>
      <c r="BI37" s="110" t="s">
        <v>1460</v>
      </c>
      <c r="BJ37" s="110" t="s">
        <v>1460</v>
      </c>
      <c r="BK37" s="110" t="s">
        <v>1460</v>
      </c>
      <c r="BL37" s="110" t="s">
        <v>1460</v>
      </c>
      <c r="BM37" s="110" t="s">
        <v>1460</v>
      </c>
      <c r="BN37" s="110" t="s">
        <v>1460</v>
      </c>
      <c r="BO37" s="110" t="s">
        <v>1460</v>
      </c>
      <c r="BP37" s="110" t="s">
        <v>1460</v>
      </c>
      <c r="BQ37" s="99">
        <v>0</v>
      </c>
      <c r="BR37" s="99">
        <v>0</v>
      </c>
      <c r="BS37" s="99">
        <v>0</v>
      </c>
      <c r="BT37" s="99">
        <v>0</v>
      </c>
      <c r="BU37" s="99">
        <v>0</v>
      </c>
      <c r="BV37" s="99">
        <v>0</v>
      </c>
      <c r="BW37" s="99">
        <v>0</v>
      </c>
      <c r="BX37" s="99">
        <v>0</v>
      </c>
      <c r="BY37" s="99">
        <v>0</v>
      </c>
      <c r="BZ37" s="99">
        <v>0</v>
      </c>
      <c r="CA37" s="99">
        <v>0</v>
      </c>
      <c r="CB37" s="99">
        <v>0</v>
      </c>
      <c r="CC37" s="99">
        <v>0</v>
      </c>
      <c r="CD37" s="99">
        <v>0</v>
      </c>
      <c r="CE37" s="110" t="s">
        <v>1460</v>
      </c>
      <c r="CF37" s="99">
        <v>0</v>
      </c>
      <c r="CG37" s="99">
        <v>0</v>
      </c>
      <c r="CH37" s="99">
        <v>0</v>
      </c>
      <c r="CI37" s="99">
        <v>0</v>
      </c>
      <c r="CJ37" s="99">
        <v>0</v>
      </c>
      <c r="CK37" s="99">
        <v>0</v>
      </c>
      <c r="CL37" s="99">
        <v>0</v>
      </c>
      <c r="CM37" s="99">
        <v>0</v>
      </c>
      <c r="CN37" s="99">
        <v>0</v>
      </c>
      <c r="CO37" s="99">
        <v>0</v>
      </c>
      <c r="CP37" s="99">
        <v>0</v>
      </c>
      <c r="CQ37" s="110" t="s">
        <v>1460</v>
      </c>
      <c r="CR37" s="113" t="s">
        <v>1460</v>
      </c>
    </row>
    <row r="38" s="93" customFormat="1" ht="15.4" customHeight="1" spans="1:96">
      <c r="A38" s="109" t="s">
        <v>1509</v>
      </c>
      <c r="B38" s="100"/>
      <c r="C38" s="100" t="s">
        <v>1280</v>
      </c>
      <c r="D38" s="100" t="s">
        <v>1510</v>
      </c>
      <c r="E38" s="99">
        <v>238000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110" t="s">
        <v>1460</v>
      </c>
      <c r="L38" s="99">
        <v>0</v>
      </c>
      <c r="M38" s="99">
        <v>0</v>
      </c>
      <c r="N38" s="99">
        <v>0</v>
      </c>
      <c r="O38" s="99">
        <v>238000</v>
      </c>
      <c r="P38" s="99">
        <v>286.78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63615.6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18872.72</v>
      </c>
      <c r="AJ38" s="99">
        <v>116758.9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38466</v>
      </c>
      <c r="AQ38" s="99">
        <v>0</v>
      </c>
      <c r="AR38" s="99">
        <v>0</v>
      </c>
      <c r="AS38" s="99">
        <v>0</v>
      </c>
      <c r="AT38" s="99">
        <v>0</v>
      </c>
      <c r="AU38" s="99">
        <v>0</v>
      </c>
      <c r="AV38" s="99">
        <v>0</v>
      </c>
      <c r="AW38" s="99">
        <v>0</v>
      </c>
      <c r="AX38" s="99">
        <v>0</v>
      </c>
      <c r="AY38" s="99">
        <v>0</v>
      </c>
      <c r="AZ38" s="99">
        <v>0</v>
      </c>
      <c r="BA38" s="99">
        <v>0</v>
      </c>
      <c r="BB38" s="99">
        <v>0</v>
      </c>
      <c r="BC38" s="99">
        <v>0</v>
      </c>
      <c r="BD38" s="99">
        <v>0</v>
      </c>
      <c r="BE38" s="99">
        <v>0</v>
      </c>
      <c r="BF38" s="110" t="s">
        <v>1460</v>
      </c>
      <c r="BG38" s="110" t="s">
        <v>1460</v>
      </c>
      <c r="BH38" s="110" t="s">
        <v>1460</v>
      </c>
      <c r="BI38" s="110" t="s">
        <v>1460</v>
      </c>
      <c r="BJ38" s="110" t="s">
        <v>1460</v>
      </c>
      <c r="BK38" s="110" t="s">
        <v>1460</v>
      </c>
      <c r="BL38" s="110" t="s">
        <v>1460</v>
      </c>
      <c r="BM38" s="110" t="s">
        <v>1460</v>
      </c>
      <c r="BN38" s="110" t="s">
        <v>1460</v>
      </c>
      <c r="BO38" s="110" t="s">
        <v>1460</v>
      </c>
      <c r="BP38" s="110" t="s">
        <v>1460</v>
      </c>
      <c r="BQ38" s="99">
        <v>0</v>
      </c>
      <c r="BR38" s="99">
        <v>0</v>
      </c>
      <c r="BS38" s="99">
        <v>0</v>
      </c>
      <c r="BT38" s="99">
        <v>0</v>
      </c>
      <c r="BU38" s="99">
        <v>0</v>
      </c>
      <c r="BV38" s="99">
        <v>0</v>
      </c>
      <c r="BW38" s="99">
        <v>0</v>
      </c>
      <c r="BX38" s="99">
        <v>0</v>
      </c>
      <c r="BY38" s="99">
        <v>0</v>
      </c>
      <c r="BZ38" s="99">
        <v>0</v>
      </c>
      <c r="CA38" s="99">
        <v>0</v>
      </c>
      <c r="CB38" s="99">
        <v>0</v>
      </c>
      <c r="CC38" s="99">
        <v>0</v>
      </c>
      <c r="CD38" s="99">
        <v>0</v>
      </c>
      <c r="CE38" s="110" t="s">
        <v>1460</v>
      </c>
      <c r="CF38" s="99">
        <v>0</v>
      </c>
      <c r="CG38" s="99">
        <v>0</v>
      </c>
      <c r="CH38" s="99">
        <v>0</v>
      </c>
      <c r="CI38" s="99">
        <v>0</v>
      </c>
      <c r="CJ38" s="99">
        <v>0</v>
      </c>
      <c r="CK38" s="99">
        <v>0</v>
      </c>
      <c r="CL38" s="99">
        <v>0</v>
      </c>
      <c r="CM38" s="99">
        <v>0</v>
      </c>
      <c r="CN38" s="99">
        <v>0</v>
      </c>
      <c r="CO38" s="99">
        <v>0</v>
      </c>
      <c r="CP38" s="99">
        <v>0</v>
      </c>
      <c r="CQ38" s="110" t="s">
        <v>1460</v>
      </c>
      <c r="CR38" s="113" t="s">
        <v>1460</v>
      </c>
    </row>
    <row r="39" s="93" customFormat="1" ht="15.4" customHeight="1" spans="1:96">
      <c r="A39" s="109" t="s">
        <v>1511</v>
      </c>
      <c r="B39" s="100"/>
      <c r="C39" s="100" t="s">
        <v>1280</v>
      </c>
      <c r="D39" s="100" t="s">
        <v>1512</v>
      </c>
      <c r="E39" s="99">
        <v>1210253.07</v>
      </c>
      <c r="F39" s="99">
        <v>914537.41</v>
      </c>
      <c r="G39" s="99">
        <v>135282</v>
      </c>
      <c r="H39" s="99">
        <v>378170</v>
      </c>
      <c r="I39" s="99">
        <v>257943</v>
      </c>
      <c r="J39" s="99">
        <v>143142.41</v>
      </c>
      <c r="K39" s="110" t="s">
        <v>1460</v>
      </c>
      <c r="L39" s="99">
        <v>0</v>
      </c>
      <c r="M39" s="99">
        <v>0</v>
      </c>
      <c r="N39" s="99">
        <v>0</v>
      </c>
      <c r="O39" s="99">
        <v>157832.3</v>
      </c>
      <c r="P39" s="99">
        <v>700</v>
      </c>
      <c r="Q39" s="99">
        <v>19317.6</v>
      </c>
      <c r="R39" s="99">
        <v>0</v>
      </c>
      <c r="S39" s="99">
        <v>77</v>
      </c>
      <c r="T39" s="99">
        <v>1538</v>
      </c>
      <c r="U39" s="99">
        <v>0</v>
      </c>
      <c r="V39" s="99">
        <v>34140.18</v>
      </c>
      <c r="W39" s="99">
        <v>0</v>
      </c>
      <c r="X39" s="99">
        <v>0</v>
      </c>
      <c r="Y39" s="99">
        <v>16555.95</v>
      </c>
      <c r="Z39" s="99">
        <v>0</v>
      </c>
      <c r="AA39" s="99">
        <v>513</v>
      </c>
      <c r="AB39" s="99">
        <v>2150</v>
      </c>
      <c r="AC39" s="99">
        <v>0</v>
      </c>
      <c r="AD39" s="99">
        <v>5950</v>
      </c>
      <c r="AE39" s="99">
        <v>28850</v>
      </c>
      <c r="AF39" s="99">
        <v>0</v>
      </c>
      <c r="AG39" s="99">
        <v>0</v>
      </c>
      <c r="AH39" s="99">
        <v>0</v>
      </c>
      <c r="AI39" s="99">
        <v>16844</v>
      </c>
      <c r="AJ39" s="99">
        <v>0</v>
      </c>
      <c r="AK39" s="99">
        <v>10659.24</v>
      </c>
      <c r="AL39" s="99">
        <v>0</v>
      </c>
      <c r="AM39" s="99">
        <v>14030</v>
      </c>
      <c r="AN39" s="99">
        <v>0</v>
      </c>
      <c r="AO39" s="99">
        <v>0</v>
      </c>
      <c r="AP39" s="99">
        <v>6507.33</v>
      </c>
      <c r="AQ39" s="99">
        <v>137883.36</v>
      </c>
      <c r="AR39" s="99">
        <v>0</v>
      </c>
      <c r="AS39" s="99">
        <v>0</v>
      </c>
      <c r="AT39" s="99">
        <v>0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0</v>
      </c>
      <c r="BA39" s="99">
        <v>0</v>
      </c>
      <c r="BB39" s="99">
        <v>137883.36</v>
      </c>
      <c r="BC39" s="99">
        <v>0</v>
      </c>
      <c r="BD39" s="99">
        <v>0</v>
      </c>
      <c r="BE39" s="99">
        <v>0</v>
      </c>
      <c r="BF39" s="110" t="s">
        <v>1460</v>
      </c>
      <c r="BG39" s="110" t="s">
        <v>1460</v>
      </c>
      <c r="BH39" s="110" t="s">
        <v>1460</v>
      </c>
      <c r="BI39" s="110" t="s">
        <v>1460</v>
      </c>
      <c r="BJ39" s="110" t="s">
        <v>1460</v>
      </c>
      <c r="BK39" s="110" t="s">
        <v>1460</v>
      </c>
      <c r="BL39" s="110" t="s">
        <v>1460</v>
      </c>
      <c r="BM39" s="110" t="s">
        <v>1460</v>
      </c>
      <c r="BN39" s="110" t="s">
        <v>1460</v>
      </c>
      <c r="BO39" s="110" t="s">
        <v>1460</v>
      </c>
      <c r="BP39" s="110" t="s">
        <v>1460</v>
      </c>
      <c r="BQ39" s="99">
        <v>0</v>
      </c>
      <c r="BR39" s="99">
        <v>0</v>
      </c>
      <c r="BS39" s="99">
        <v>0</v>
      </c>
      <c r="BT39" s="99">
        <v>0</v>
      </c>
      <c r="BU39" s="99">
        <v>0</v>
      </c>
      <c r="BV39" s="99">
        <v>0</v>
      </c>
      <c r="BW39" s="99">
        <v>0</v>
      </c>
      <c r="BX39" s="99">
        <v>0</v>
      </c>
      <c r="BY39" s="99">
        <v>0</v>
      </c>
      <c r="BZ39" s="99">
        <v>0</v>
      </c>
      <c r="CA39" s="99">
        <v>0</v>
      </c>
      <c r="CB39" s="99">
        <v>0</v>
      </c>
      <c r="CC39" s="99">
        <v>0</v>
      </c>
      <c r="CD39" s="99">
        <v>0</v>
      </c>
      <c r="CE39" s="110" t="s">
        <v>1460</v>
      </c>
      <c r="CF39" s="99">
        <v>0</v>
      </c>
      <c r="CG39" s="99">
        <v>0</v>
      </c>
      <c r="CH39" s="99">
        <v>0</v>
      </c>
      <c r="CI39" s="99">
        <v>0</v>
      </c>
      <c r="CJ39" s="99">
        <v>0</v>
      </c>
      <c r="CK39" s="99">
        <v>0</v>
      </c>
      <c r="CL39" s="99">
        <v>0</v>
      </c>
      <c r="CM39" s="99">
        <v>0</v>
      </c>
      <c r="CN39" s="99">
        <v>0</v>
      </c>
      <c r="CO39" s="99">
        <v>0</v>
      </c>
      <c r="CP39" s="99">
        <v>0</v>
      </c>
      <c r="CQ39" s="110" t="s">
        <v>1460</v>
      </c>
      <c r="CR39" s="113" t="s">
        <v>1460</v>
      </c>
    </row>
    <row r="40" s="93" customFormat="1" ht="15.4" customHeight="1" spans="1:96">
      <c r="A40" s="109" t="s">
        <v>1513</v>
      </c>
      <c r="B40" s="100"/>
      <c r="C40" s="100" t="s">
        <v>1280</v>
      </c>
      <c r="D40" s="100" t="s">
        <v>1465</v>
      </c>
      <c r="E40" s="99">
        <v>1091970.01</v>
      </c>
      <c r="F40" s="99">
        <v>914537.41</v>
      </c>
      <c r="G40" s="99">
        <v>135282</v>
      </c>
      <c r="H40" s="99">
        <v>378170</v>
      </c>
      <c r="I40" s="99">
        <v>257943</v>
      </c>
      <c r="J40" s="99">
        <v>143142.41</v>
      </c>
      <c r="K40" s="110" t="s">
        <v>1460</v>
      </c>
      <c r="L40" s="99">
        <v>0</v>
      </c>
      <c r="M40" s="99">
        <v>0</v>
      </c>
      <c r="N40" s="99">
        <v>0</v>
      </c>
      <c r="O40" s="99">
        <v>39549.24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14860</v>
      </c>
      <c r="AF40" s="99">
        <v>0</v>
      </c>
      <c r="AG40" s="99">
        <v>0</v>
      </c>
      <c r="AH40" s="99">
        <v>0</v>
      </c>
      <c r="AI40" s="99">
        <v>0</v>
      </c>
      <c r="AJ40" s="99">
        <v>0</v>
      </c>
      <c r="AK40" s="99">
        <v>10659.24</v>
      </c>
      <c r="AL40" s="99">
        <v>0</v>
      </c>
      <c r="AM40" s="99">
        <v>14030</v>
      </c>
      <c r="AN40" s="99">
        <v>0</v>
      </c>
      <c r="AO40" s="99">
        <v>0</v>
      </c>
      <c r="AP40" s="99">
        <v>0</v>
      </c>
      <c r="AQ40" s="99">
        <v>137883.36</v>
      </c>
      <c r="AR40" s="99">
        <v>0</v>
      </c>
      <c r="AS40" s="99">
        <v>0</v>
      </c>
      <c r="AT40" s="99">
        <v>0</v>
      </c>
      <c r="AU40" s="99">
        <v>0</v>
      </c>
      <c r="AV40" s="99">
        <v>0</v>
      </c>
      <c r="AW40" s="99">
        <v>0</v>
      </c>
      <c r="AX40" s="99">
        <v>0</v>
      </c>
      <c r="AY40" s="99">
        <v>0</v>
      </c>
      <c r="AZ40" s="99">
        <v>0</v>
      </c>
      <c r="BA40" s="99">
        <v>0</v>
      </c>
      <c r="BB40" s="99">
        <v>137883.36</v>
      </c>
      <c r="BC40" s="99">
        <v>0</v>
      </c>
      <c r="BD40" s="99">
        <v>0</v>
      </c>
      <c r="BE40" s="99">
        <v>0</v>
      </c>
      <c r="BF40" s="110" t="s">
        <v>1460</v>
      </c>
      <c r="BG40" s="110" t="s">
        <v>1460</v>
      </c>
      <c r="BH40" s="110" t="s">
        <v>1460</v>
      </c>
      <c r="BI40" s="110" t="s">
        <v>1460</v>
      </c>
      <c r="BJ40" s="110" t="s">
        <v>1460</v>
      </c>
      <c r="BK40" s="110" t="s">
        <v>1460</v>
      </c>
      <c r="BL40" s="110" t="s">
        <v>1460</v>
      </c>
      <c r="BM40" s="110" t="s">
        <v>1460</v>
      </c>
      <c r="BN40" s="110" t="s">
        <v>1460</v>
      </c>
      <c r="BO40" s="110" t="s">
        <v>1460</v>
      </c>
      <c r="BP40" s="110" t="s">
        <v>1460</v>
      </c>
      <c r="BQ40" s="99">
        <v>0</v>
      </c>
      <c r="BR40" s="99">
        <v>0</v>
      </c>
      <c r="BS40" s="99">
        <v>0</v>
      </c>
      <c r="BT40" s="99">
        <v>0</v>
      </c>
      <c r="BU40" s="99">
        <v>0</v>
      </c>
      <c r="BV40" s="99">
        <v>0</v>
      </c>
      <c r="BW40" s="99">
        <v>0</v>
      </c>
      <c r="BX40" s="99">
        <v>0</v>
      </c>
      <c r="BY40" s="99">
        <v>0</v>
      </c>
      <c r="BZ40" s="99">
        <v>0</v>
      </c>
      <c r="CA40" s="99">
        <v>0</v>
      </c>
      <c r="CB40" s="99">
        <v>0</v>
      </c>
      <c r="CC40" s="99">
        <v>0</v>
      </c>
      <c r="CD40" s="99">
        <v>0</v>
      </c>
      <c r="CE40" s="110" t="s">
        <v>1460</v>
      </c>
      <c r="CF40" s="99">
        <v>0</v>
      </c>
      <c r="CG40" s="99">
        <v>0</v>
      </c>
      <c r="CH40" s="99">
        <v>0</v>
      </c>
      <c r="CI40" s="99">
        <v>0</v>
      </c>
      <c r="CJ40" s="99">
        <v>0</v>
      </c>
      <c r="CK40" s="99">
        <v>0</v>
      </c>
      <c r="CL40" s="99">
        <v>0</v>
      </c>
      <c r="CM40" s="99">
        <v>0</v>
      </c>
      <c r="CN40" s="99">
        <v>0</v>
      </c>
      <c r="CO40" s="99">
        <v>0</v>
      </c>
      <c r="CP40" s="99">
        <v>0</v>
      </c>
      <c r="CQ40" s="110" t="s">
        <v>1460</v>
      </c>
      <c r="CR40" s="113" t="s">
        <v>1460</v>
      </c>
    </row>
    <row r="41" s="93" customFormat="1" ht="15.4" customHeight="1" spans="1:96">
      <c r="A41" s="109" t="s">
        <v>1514</v>
      </c>
      <c r="B41" s="100"/>
      <c r="C41" s="100" t="s">
        <v>1280</v>
      </c>
      <c r="D41" s="100" t="s">
        <v>1467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110" t="s">
        <v>1460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>
        <v>0</v>
      </c>
      <c r="AR41" s="99">
        <v>0</v>
      </c>
      <c r="AS41" s="99">
        <v>0</v>
      </c>
      <c r="AT41" s="99">
        <v>0</v>
      </c>
      <c r="AU41" s="99">
        <v>0</v>
      </c>
      <c r="AV41" s="99">
        <v>0</v>
      </c>
      <c r="AW41" s="99">
        <v>0</v>
      </c>
      <c r="AX41" s="99">
        <v>0</v>
      </c>
      <c r="AY41" s="99">
        <v>0</v>
      </c>
      <c r="AZ41" s="99">
        <v>0</v>
      </c>
      <c r="BA41" s="99">
        <v>0</v>
      </c>
      <c r="BB41" s="99">
        <v>0</v>
      </c>
      <c r="BC41" s="99">
        <v>0</v>
      </c>
      <c r="BD41" s="99">
        <v>0</v>
      </c>
      <c r="BE41" s="99">
        <v>0</v>
      </c>
      <c r="BF41" s="110" t="s">
        <v>1460</v>
      </c>
      <c r="BG41" s="110" t="s">
        <v>1460</v>
      </c>
      <c r="BH41" s="110" t="s">
        <v>1460</v>
      </c>
      <c r="BI41" s="110" t="s">
        <v>1460</v>
      </c>
      <c r="BJ41" s="110" t="s">
        <v>1460</v>
      </c>
      <c r="BK41" s="110" t="s">
        <v>1460</v>
      </c>
      <c r="BL41" s="110" t="s">
        <v>1460</v>
      </c>
      <c r="BM41" s="110" t="s">
        <v>1460</v>
      </c>
      <c r="BN41" s="110" t="s">
        <v>1460</v>
      </c>
      <c r="BO41" s="110" t="s">
        <v>1460</v>
      </c>
      <c r="BP41" s="110" t="s">
        <v>1460</v>
      </c>
      <c r="BQ41" s="99">
        <v>0</v>
      </c>
      <c r="BR41" s="99">
        <v>0</v>
      </c>
      <c r="BS41" s="99">
        <v>0</v>
      </c>
      <c r="BT41" s="99">
        <v>0</v>
      </c>
      <c r="BU41" s="99">
        <v>0</v>
      </c>
      <c r="BV41" s="99">
        <v>0</v>
      </c>
      <c r="BW41" s="99">
        <v>0</v>
      </c>
      <c r="BX41" s="99">
        <v>0</v>
      </c>
      <c r="BY41" s="99">
        <v>0</v>
      </c>
      <c r="BZ41" s="99">
        <v>0</v>
      </c>
      <c r="CA41" s="99">
        <v>0</v>
      </c>
      <c r="CB41" s="99">
        <v>0</v>
      </c>
      <c r="CC41" s="99">
        <v>0</v>
      </c>
      <c r="CD41" s="99">
        <v>0</v>
      </c>
      <c r="CE41" s="110" t="s">
        <v>1460</v>
      </c>
      <c r="CF41" s="99">
        <v>0</v>
      </c>
      <c r="CG41" s="99">
        <v>0</v>
      </c>
      <c r="CH41" s="99">
        <v>0</v>
      </c>
      <c r="CI41" s="99">
        <v>0</v>
      </c>
      <c r="CJ41" s="99">
        <v>0</v>
      </c>
      <c r="CK41" s="99">
        <v>0</v>
      </c>
      <c r="CL41" s="99">
        <v>0</v>
      </c>
      <c r="CM41" s="99">
        <v>0</v>
      </c>
      <c r="CN41" s="99">
        <v>0</v>
      </c>
      <c r="CO41" s="99">
        <v>0</v>
      </c>
      <c r="CP41" s="99">
        <v>0</v>
      </c>
      <c r="CQ41" s="110" t="s">
        <v>1460</v>
      </c>
      <c r="CR41" s="113" t="s">
        <v>1460</v>
      </c>
    </row>
    <row r="42" s="93" customFormat="1" ht="15.4" customHeight="1" spans="1:96">
      <c r="A42" s="109" t="s">
        <v>1515</v>
      </c>
      <c r="B42" s="100"/>
      <c r="C42" s="100" t="s">
        <v>1280</v>
      </c>
      <c r="D42" s="100" t="s">
        <v>1516</v>
      </c>
      <c r="E42" s="99">
        <v>118283.06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110" t="s">
        <v>1460</v>
      </c>
      <c r="L42" s="99">
        <v>0</v>
      </c>
      <c r="M42" s="99">
        <v>0</v>
      </c>
      <c r="N42" s="99">
        <v>0</v>
      </c>
      <c r="O42" s="99">
        <v>118283.06</v>
      </c>
      <c r="P42" s="99">
        <v>700</v>
      </c>
      <c r="Q42" s="99">
        <v>19317.6</v>
      </c>
      <c r="R42" s="99">
        <v>0</v>
      </c>
      <c r="S42" s="99">
        <v>77</v>
      </c>
      <c r="T42" s="99">
        <v>1538</v>
      </c>
      <c r="U42" s="99">
        <v>0</v>
      </c>
      <c r="V42" s="99">
        <v>34140.18</v>
      </c>
      <c r="W42" s="99">
        <v>0</v>
      </c>
      <c r="X42" s="99">
        <v>0</v>
      </c>
      <c r="Y42" s="99">
        <v>16555.95</v>
      </c>
      <c r="Z42" s="99">
        <v>0</v>
      </c>
      <c r="AA42" s="99">
        <v>513</v>
      </c>
      <c r="AB42" s="99">
        <v>2150</v>
      </c>
      <c r="AC42" s="99">
        <v>0</v>
      </c>
      <c r="AD42" s="99">
        <v>5950</v>
      </c>
      <c r="AE42" s="99">
        <v>13990</v>
      </c>
      <c r="AF42" s="99">
        <v>0</v>
      </c>
      <c r="AG42" s="99">
        <v>0</v>
      </c>
      <c r="AH42" s="99">
        <v>0</v>
      </c>
      <c r="AI42" s="99">
        <v>16844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6507.33</v>
      </c>
      <c r="AQ42" s="99">
        <v>0</v>
      </c>
      <c r="AR42" s="99">
        <v>0</v>
      </c>
      <c r="AS42" s="99">
        <v>0</v>
      </c>
      <c r="AT42" s="99">
        <v>0</v>
      </c>
      <c r="AU42" s="99">
        <v>0</v>
      </c>
      <c r="AV42" s="99">
        <v>0</v>
      </c>
      <c r="AW42" s="99">
        <v>0</v>
      </c>
      <c r="AX42" s="99">
        <v>0</v>
      </c>
      <c r="AY42" s="99">
        <v>0</v>
      </c>
      <c r="AZ42" s="99">
        <v>0</v>
      </c>
      <c r="BA42" s="99">
        <v>0</v>
      </c>
      <c r="BB42" s="99">
        <v>0</v>
      </c>
      <c r="BC42" s="99">
        <v>0</v>
      </c>
      <c r="BD42" s="99">
        <v>0</v>
      </c>
      <c r="BE42" s="99">
        <v>0</v>
      </c>
      <c r="BF42" s="110" t="s">
        <v>1460</v>
      </c>
      <c r="BG42" s="110" t="s">
        <v>1460</v>
      </c>
      <c r="BH42" s="110" t="s">
        <v>1460</v>
      </c>
      <c r="BI42" s="110" t="s">
        <v>1460</v>
      </c>
      <c r="BJ42" s="110" t="s">
        <v>1460</v>
      </c>
      <c r="BK42" s="110" t="s">
        <v>1460</v>
      </c>
      <c r="BL42" s="110" t="s">
        <v>1460</v>
      </c>
      <c r="BM42" s="110" t="s">
        <v>1460</v>
      </c>
      <c r="BN42" s="110" t="s">
        <v>1460</v>
      </c>
      <c r="BO42" s="110" t="s">
        <v>1460</v>
      </c>
      <c r="BP42" s="110" t="s">
        <v>1460</v>
      </c>
      <c r="BQ42" s="99">
        <v>0</v>
      </c>
      <c r="BR42" s="99">
        <v>0</v>
      </c>
      <c r="BS42" s="99">
        <v>0</v>
      </c>
      <c r="BT42" s="99">
        <v>0</v>
      </c>
      <c r="BU42" s="99">
        <v>0</v>
      </c>
      <c r="BV42" s="99">
        <v>0</v>
      </c>
      <c r="BW42" s="99">
        <v>0</v>
      </c>
      <c r="BX42" s="99">
        <v>0</v>
      </c>
      <c r="BY42" s="99">
        <v>0</v>
      </c>
      <c r="BZ42" s="99">
        <v>0</v>
      </c>
      <c r="CA42" s="99">
        <v>0</v>
      </c>
      <c r="CB42" s="99">
        <v>0</v>
      </c>
      <c r="CC42" s="99">
        <v>0</v>
      </c>
      <c r="CD42" s="99">
        <v>0</v>
      </c>
      <c r="CE42" s="110" t="s">
        <v>1460</v>
      </c>
      <c r="CF42" s="99">
        <v>0</v>
      </c>
      <c r="CG42" s="99">
        <v>0</v>
      </c>
      <c r="CH42" s="99">
        <v>0</v>
      </c>
      <c r="CI42" s="99">
        <v>0</v>
      </c>
      <c r="CJ42" s="99">
        <v>0</v>
      </c>
      <c r="CK42" s="99">
        <v>0</v>
      </c>
      <c r="CL42" s="99">
        <v>0</v>
      </c>
      <c r="CM42" s="99">
        <v>0</v>
      </c>
      <c r="CN42" s="99">
        <v>0</v>
      </c>
      <c r="CO42" s="99">
        <v>0</v>
      </c>
      <c r="CP42" s="99">
        <v>0</v>
      </c>
      <c r="CQ42" s="110" t="s">
        <v>1460</v>
      </c>
      <c r="CR42" s="113" t="s">
        <v>1460</v>
      </c>
    </row>
    <row r="43" s="93" customFormat="1" ht="15.4" customHeight="1" spans="1:96">
      <c r="A43" s="109" t="s">
        <v>1517</v>
      </c>
      <c r="B43" s="100"/>
      <c r="C43" s="100" t="s">
        <v>1280</v>
      </c>
      <c r="D43" s="100" t="s">
        <v>1518</v>
      </c>
      <c r="E43" s="99">
        <v>6777892.09</v>
      </c>
      <c r="F43" s="99">
        <v>5074305.68</v>
      </c>
      <c r="G43" s="99">
        <v>1199094</v>
      </c>
      <c r="H43" s="99">
        <v>1263813.5</v>
      </c>
      <c r="I43" s="99">
        <v>1310199.94</v>
      </c>
      <c r="J43" s="99">
        <v>936481.23</v>
      </c>
      <c r="K43" s="110" t="s">
        <v>1460</v>
      </c>
      <c r="L43" s="99">
        <v>190562</v>
      </c>
      <c r="M43" s="99">
        <v>79958</v>
      </c>
      <c r="N43" s="99">
        <v>94197.01</v>
      </c>
      <c r="O43" s="99">
        <v>1094907.09</v>
      </c>
      <c r="P43" s="99">
        <v>56525.99</v>
      </c>
      <c r="Q43" s="99">
        <v>103372.5</v>
      </c>
      <c r="R43" s="99">
        <v>34684</v>
      </c>
      <c r="S43" s="99">
        <v>0</v>
      </c>
      <c r="T43" s="99">
        <v>0</v>
      </c>
      <c r="U43" s="99">
        <v>898.28</v>
      </c>
      <c r="V43" s="99">
        <v>15224.11</v>
      </c>
      <c r="W43" s="99">
        <v>0</v>
      </c>
      <c r="X43" s="99">
        <v>2828.21</v>
      </c>
      <c r="Y43" s="99">
        <v>0</v>
      </c>
      <c r="Z43" s="99">
        <v>0</v>
      </c>
      <c r="AA43" s="99">
        <v>41550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97766</v>
      </c>
      <c r="AJ43" s="99">
        <v>702234</v>
      </c>
      <c r="AK43" s="99">
        <v>39824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608679.32</v>
      </c>
      <c r="AR43" s="99">
        <v>0</v>
      </c>
      <c r="AS43" s="99">
        <v>0</v>
      </c>
      <c r="AT43" s="99">
        <v>0</v>
      </c>
      <c r="AU43" s="99">
        <v>0</v>
      </c>
      <c r="AV43" s="99">
        <v>0</v>
      </c>
      <c r="AW43" s="99">
        <v>6658.9</v>
      </c>
      <c r="AX43" s="99">
        <v>138.1</v>
      </c>
      <c r="AY43" s="99">
        <v>0</v>
      </c>
      <c r="AZ43" s="99">
        <v>0</v>
      </c>
      <c r="BA43" s="99">
        <v>0</v>
      </c>
      <c r="BB43" s="99">
        <v>601882.32</v>
      </c>
      <c r="BC43" s="99">
        <v>0</v>
      </c>
      <c r="BD43" s="99">
        <v>0</v>
      </c>
      <c r="BE43" s="99">
        <v>0</v>
      </c>
      <c r="BF43" s="110" t="s">
        <v>1460</v>
      </c>
      <c r="BG43" s="110" t="s">
        <v>1460</v>
      </c>
      <c r="BH43" s="110" t="s">
        <v>1460</v>
      </c>
      <c r="BI43" s="110" t="s">
        <v>1460</v>
      </c>
      <c r="BJ43" s="110" t="s">
        <v>1460</v>
      </c>
      <c r="BK43" s="110" t="s">
        <v>1460</v>
      </c>
      <c r="BL43" s="110" t="s">
        <v>1460</v>
      </c>
      <c r="BM43" s="110" t="s">
        <v>1460</v>
      </c>
      <c r="BN43" s="110" t="s">
        <v>1460</v>
      </c>
      <c r="BO43" s="110" t="s">
        <v>1460</v>
      </c>
      <c r="BP43" s="110" t="s">
        <v>1460</v>
      </c>
      <c r="BQ43" s="99">
        <v>0</v>
      </c>
      <c r="BR43" s="99">
        <v>0</v>
      </c>
      <c r="BS43" s="99">
        <v>0</v>
      </c>
      <c r="BT43" s="99">
        <v>0</v>
      </c>
      <c r="BU43" s="99">
        <v>0</v>
      </c>
      <c r="BV43" s="99">
        <v>0</v>
      </c>
      <c r="BW43" s="99">
        <v>0</v>
      </c>
      <c r="BX43" s="99">
        <v>0</v>
      </c>
      <c r="BY43" s="99">
        <v>0</v>
      </c>
      <c r="BZ43" s="99">
        <v>0</v>
      </c>
      <c r="CA43" s="99">
        <v>0</v>
      </c>
      <c r="CB43" s="99">
        <v>0</v>
      </c>
      <c r="CC43" s="99">
        <v>0</v>
      </c>
      <c r="CD43" s="99">
        <v>0</v>
      </c>
      <c r="CE43" s="110" t="s">
        <v>1460</v>
      </c>
      <c r="CF43" s="99">
        <v>0</v>
      </c>
      <c r="CG43" s="99">
        <v>0</v>
      </c>
      <c r="CH43" s="99">
        <v>0</v>
      </c>
      <c r="CI43" s="99">
        <v>0</v>
      </c>
      <c r="CJ43" s="99">
        <v>0</v>
      </c>
      <c r="CK43" s="99">
        <v>0</v>
      </c>
      <c r="CL43" s="99">
        <v>0</v>
      </c>
      <c r="CM43" s="99">
        <v>0</v>
      </c>
      <c r="CN43" s="99">
        <v>0</v>
      </c>
      <c r="CO43" s="99">
        <v>0</v>
      </c>
      <c r="CP43" s="99">
        <v>0</v>
      </c>
      <c r="CQ43" s="110" t="s">
        <v>1460</v>
      </c>
      <c r="CR43" s="113" t="s">
        <v>1460</v>
      </c>
    </row>
    <row r="44" s="93" customFormat="1" ht="15.4" customHeight="1" spans="1:96">
      <c r="A44" s="109" t="s">
        <v>1519</v>
      </c>
      <c r="B44" s="100"/>
      <c r="C44" s="100" t="s">
        <v>1280</v>
      </c>
      <c r="D44" s="100" t="s">
        <v>1465</v>
      </c>
      <c r="E44" s="99">
        <v>985251.89</v>
      </c>
      <c r="F44" s="99">
        <v>859748.57</v>
      </c>
      <c r="G44" s="99">
        <v>188568</v>
      </c>
      <c r="H44" s="99">
        <v>257782.5</v>
      </c>
      <c r="I44" s="99">
        <v>173245.94</v>
      </c>
      <c r="J44" s="99">
        <v>145955.12</v>
      </c>
      <c r="K44" s="110" t="s">
        <v>1460</v>
      </c>
      <c r="L44" s="99">
        <v>0</v>
      </c>
      <c r="M44" s="99">
        <v>0</v>
      </c>
      <c r="N44" s="99">
        <v>94197.01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125503.32</v>
      </c>
      <c r="AR44" s="99">
        <v>0</v>
      </c>
      <c r="AS44" s="99">
        <v>0</v>
      </c>
      <c r="AT44" s="99">
        <v>0</v>
      </c>
      <c r="AU44" s="99">
        <v>0</v>
      </c>
      <c r="AV44" s="99">
        <v>0</v>
      </c>
      <c r="AW44" s="99">
        <v>0</v>
      </c>
      <c r="AX44" s="99">
        <v>0</v>
      </c>
      <c r="AY44" s="99">
        <v>0</v>
      </c>
      <c r="AZ44" s="99">
        <v>0</v>
      </c>
      <c r="BA44" s="99">
        <v>0</v>
      </c>
      <c r="BB44" s="99">
        <v>125503.32</v>
      </c>
      <c r="BC44" s="99">
        <v>0</v>
      </c>
      <c r="BD44" s="99">
        <v>0</v>
      </c>
      <c r="BE44" s="99">
        <v>0</v>
      </c>
      <c r="BF44" s="110" t="s">
        <v>1460</v>
      </c>
      <c r="BG44" s="110" t="s">
        <v>1460</v>
      </c>
      <c r="BH44" s="110" t="s">
        <v>1460</v>
      </c>
      <c r="BI44" s="110" t="s">
        <v>1460</v>
      </c>
      <c r="BJ44" s="110" t="s">
        <v>1460</v>
      </c>
      <c r="BK44" s="110" t="s">
        <v>1460</v>
      </c>
      <c r="BL44" s="110" t="s">
        <v>1460</v>
      </c>
      <c r="BM44" s="110" t="s">
        <v>1460</v>
      </c>
      <c r="BN44" s="110" t="s">
        <v>1460</v>
      </c>
      <c r="BO44" s="110" t="s">
        <v>1460</v>
      </c>
      <c r="BP44" s="110" t="s">
        <v>1460</v>
      </c>
      <c r="BQ44" s="99">
        <v>0</v>
      </c>
      <c r="BR44" s="99">
        <v>0</v>
      </c>
      <c r="BS44" s="99">
        <v>0</v>
      </c>
      <c r="BT44" s="99">
        <v>0</v>
      </c>
      <c r="BU44" s="99">
        <v>0</v>
      </c>
      <c r="BV44" s="99">
        <v>0</v>
      </c>
      <c r="BW44" s="99">
        <v>0</v>
      </c>
      <c r="BX44" s="99">
        <v>0</v>
      </c>
      <c r="BY44" s="99">
        <v>0</v>
      </c>
      <c r="BZ44" s="99">
        <v>0</v>
      </c>
      <c r="CA44" s="99">
        <v>0</v>
      </c>
      <c r="CB44" s="99">
        <v>0</v>
      </c>
      <c r="CC44" s="99">
        <v>0</v>
      </c>
      <c r="CD44" s="99">
        <v>0</v>
      </c>
      <c r="CE44" s="110" t="s">
        <v>1460</v>
      </c>
      <c r="CF44" s="99">
        <v>0</v>
      </c>
      <c r="CG44" s="99">
        <v>0</v>
      </c>
      <c r="CH44" s="99">
        <v>0</v>
      </c>
      <c r="CI44" s="99">
        <v>0</v>
      </c>
      <c r="CJ44" s="99">
        <v>0</v>
      </c>
      <c r="CK44" s="99">
        <v>0</v>
      </c>
      <c r="CL44" s="99">
        <v>0</v>
      </c>
      <c r="CM44" s="99">
        <v>0</v>
      </c>
      <c r="CN44" s="99">
        <v>0</v>
      </c>
      <c r="CO44" s="99">
        <v>0</v>
      </c>
      <c r="CP44" s="99">
        <v>0</v>
      </c>
      <c r="CQ44" s="110" t="s">
        <v>1460</v>
      </c>
      <c r="CR44" s="113" t="s">
        <v>1460</v>
      </c>
    </row>
    <row r="45" s="93" customFormat="1" ht="15.4" customHeight="1" spans="1:96">
      <c r="A45" s="109" t="s">
        <v>1520</v>
      </c>
      <c r="B45" s="100"/>
      <c r="C45" s="100" t="s">
        <v>1280</v>
      </c>
      <c r="D45" s="100" t="s">
        <v>1467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110" t="s">
        <v>1460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0</v>
      </c>
      <c r="AL45" s="99">
        <v>0</v>
      </c>
      <c r="AM45" s="99">
        <v>0</v>
      </c>
      <c r="AN45" s="99">
        <v>0</v>
      </c>
      <c r="AO45" s="99">
        <v>0</v>
      </c>
      <c r="AP45" s="99">
        <v>0</v>
      </c>
      <c r="AQ45" s="99">
        <v>0</v>
      </c>
      <c r="AR45" s="99">
        <v>0</v>
      </c>
      <c r="AS45" s="99">
        <v>0</v>
      </c>
      <c r="AT45" s="99">
        <v>0</v>
      </c>
      <c r="AU45" s="99">
        <v>0</v>
      </c>
      <c r="AV45" s="99">
        <v>0</v>
      </c>
      <c r="AW45" s="99">
        <v>0</v>
      </c>
      <c r="AX45" s="99">
        <v>0</v>
      </c>
      <c r="AY45" s="99">
        <v>0</v>
      </c>
      <c r="AZ45" s="99">
        <v>0</v>
      </c>
      <c r="BA45" s="99">
        <v>0</v>
      </c>
      <c r="BB45" s="99">
        <v>0</v>
      </c>
      <c r="BC45" s="99">
        <v>0</v>
      </c>
      <c r="BD45" s="99">
        <v>0</v>
      </c>
      <c r="BE45" s="99">
        <v>0</v>
      </c>
      <c r="BF45" s="110" t="s">
        <v>1460</v>
      </c>
      <c r="BG45" s="110" t="s">
        <v>1460</v>
      </c>
      <c r="BH45" s="110" t="s">
        <v>1460</v>
      </c>
      <c r="BI45" s="110" t="s">
        <v>1460</v>
      </c>
      <c r="BJ45" s="110" t="s">
        <v>1460</v>
      </c>
      <c r="BK45" s="110" t="s">
        <v>1460</v>
      </c>
      <c r="BL45" s="110" t="s">
        <v>1460</v>
      </c>
      <c r="BM45" s="110" t="s">
        <v>1460</v>
      </c>
      <c r="BN45" s="110" t="s">
        <v>1460</v>
      </c>
      <c r="BO45" s="110" t="s">
        <v>1460</v>
      </c>
      <c r="BP45" s="110" t="s">
        <v>1460</v>
      </c>
      <c r="BQ45" s="99">
        <v>0</v>
      </c>
      <c r="BR45" s="99">
        <v>0</v>
      </c>
      <c r="BS45" s="99">
        <v>0</v>
      </c>
      <c r="BT45" s="99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110" t="s">
        <v>1460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110" t="s">
        <v>1460</v>
      </c>
      <c r="CR45" s="113" t="s">
        <v>1460</v>
      </c>
    </row>
    <row r="46" s="93" customFormat="1" ht="15.4" customHeight="1" spans="1:96">
      <c r="A46" s="109" t="s">
        <v>1521</v>
      </c>
      <c r="B46" s="100"/>
      <c r="C46" s="100" t="s">
        <v>1280</v>
      </c>
      <c r="D46" s="100" t="s">
        <v>1522</v>
      </c>
      <c r="E46" s="99">
        <v>4992640.2</v>
      </c>
      <c r="F46" s="99">
        <v>4214557.11</v>
      </c>
      <c r="G46" s="99">
        <v>1010526</v>
      </c>
      <c r="H46" s="99">
        <v>1006031</v>
      </c>
      <c r="I46" s="99">
        <v>1136954</v>
      </c>
      <c r="J46" s="99">
        <v>790526.11</v>
      </c>
      <c r="K46" s="110" t="s">
        <v>1460</v>
      </c>
      <c r="L46" s="99">
        <v>190562</v>
      </c>
      <c r="M46" s="99">
        <v>79958</v>
      </c>
      <c r="N46" s="99">
        <v>0</v>
      </c>
      <c r="O46" s="99">
        <v>294907.09</v>
      </c>
      <c r="P46" s="99">
        <v>56525.99</v>
      </c>
      <c r="Q46" s="99">
        <v>103372.5</v>
      </c>
      <c r="R46" s="99">
        <v>34684</v>
      </c>
      <c r="S46" s="99">
        <v>0</v>
      </c>
      <c r="T46" s="99">
        <v>0</v>
      </c>
      <c r="U46" s="99">
        <v>898.28</v>
      </c>
      <c r="V46" s="99">
        <v>15224.11</v>
      </c>
      <c r="W46" s="99">
        <v>0</v>
      </c>
      <c r="X46" s="99">
        <v>2828.21</v>
      </c>
      <c r="Y46" s="99">
        <v>0</v>
      </c>
      <c r="Z46" s="99">
        <v>0</v>
      </c>
      <c r="AA46" s="99">
        <v>41550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39824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483176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6658.9</v>
      </c>
      <c r="AX46" s="99">
        <v>138.1</v>
      </c>
      <c r="AY46" s="99">
        <v>0</v>
      </c>
      <c r="AZ46" s="99">
        <v>0</v>
      </c>
      <c r="BA46" s="99">
        <v>0</v>
      </c>
      <c r="BB46" s="99">
        <v>476379</v>
      </c>
      <c r="BC46" s="99">
        <v>0</v>
      </c>
      <c r="BD46" s="99">
        <v>0</v>
      </c>
      <c r="BE46" s="99">
        <v>0</v>
      </c>
      <c r="BF46" s="110" t="s">
        <v>1460</v>
      </c>
      <c r="BG46" s="110" t="s">
        <v>1460</v>
      </c>
      <c r="BH46" s="110" t="s">
        <v>1460</v>
      </c>
      <c r="BI46" s="110" t="s">
        <v>1460</v>
      </c>
      <c r="BJ46" s="110" t="s">
        <v>1460</v>
      </c>
      <c r="BK46" s="110" t="s">
        <v>1460</v>
      </c>
      <c r="BL46" s="110" t="s">
        <v>1460</v>
      </c>
      <c r="BM46" s="110" t="s">
        <v>1460</v>
      </c>
      <c r="BN46" s="110" t="s">
        <v>1460</v>
      </c>
      <c r="BO46" s="110" t="s">
        <v>1460</v>
      </c>
      <c r="BP46" s="110" t="s">
        <v>1460</v>
      </c>
      <c r="BQ46" s="99">
        <v>0</v>
      </c>
      <c r="BR46" s="99">
        <v>0</v>
      </c>
      <c r="BS46" s="99">
        <v>0</v>
      </c>
      <c r="BT46" s="99">
        <v>0</v>
      </c>
      <c r="BU46" s="99">
        <v>0</v>
      </c>
      <c r="BV46" s="99">
        <v>0</v>
      </c>
      <c r="BW46" s="99">
        <v>0</v>
      </c>
      <c r="BX46" s="99">
        <v>0</v>
      </c>
      <c r="BY46" s="99">
        <v>0</v>
      </c>
      <c r="BZ46" s="99">
        <v>0</v>
      </c>
      <c r="CA46" s="99">
        <v>0</v>
      </c>
      <c r="CB46" s="99">
        <v>0</v>
      </c>
      <c r="CC46" s="99">
        <v>0</v>
      </c>
      <c r="CD46" s="99">
        <v>0</v>
      </c>
      <c r="CE46" s="110" t="s">
        <v>1460</v>
      </c>
      <c r="CF46" s="99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110" t="s">
        <v>1460</v>
      </c>
      <c r="CR46" s="113" t="s">
        <v>1460</v>
      </c>
    </row>
    <row r="47" s="93" customFormat="1" ht="15.4" customHeight="1" spans="1:96">
      <c r="A47" s="109" t="s">
        <v>1523</v>
      </c>
      <c r="B47" s="100"/>
      <c r="C47" s="100" t="s">
        <v>1280</v>
      </c>
      <c r="D47" s="100" t="s">
        <v>1524</v>
      </c>
      <c r="E47" s="99">
        <v>800000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110" t="s">
        <v>1460</v>
      </c>
      <c r="L47" s="99">
        <v>0</v>
      </c>
      <c r="M47" s="99">
        <v>0</v>
      </c>
      <c r="N47" s="99">
        <v>0</v>
      </c>
      <c r="O47" s="99">
        <v>800000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97766</v>
      </c>
      <c r="AJ47" s="99">
        <v>702234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  <c r="BA47" s="99">
        <v>0</v>
      </c>
      <c r="BB47" s="99">
        <v>0</v>
      </c>
      <c r="BC47" s="99">
        <v>0</v>
      </c>
      <c r="BD47" s="99">
        <v>0</v>
      </c>
      <c r="BE47" s="99">
        <v>0</v>
      </c>
      <c r="BF47" s="110" t="s">
        <v>1460</v>
      </c>
      <c r="BG47" s="110" t="s">
        <v>1460</v>
      </c>
      <c r="BH47" s="110" t="s">
        <v>1460</v>
      </c>
      <c r="BI47" s="110" t="s">
        <v>1460</v>
      </c>
      <c r="BJ47" s="110" t="s">
        <v>1460</v>
      </c>
      <c r="BK47" s="110" t="s">
        <v>1460</v>
      </c>
      <c r="BL47" s="110" t="s">
        <v>1460</v>
      </c>
      <c r="BM47" s="110" t="s">
        <v>1460</v>
      </c>
      <c r="BN47" s="110" t="s">
        <v>1460</v>
      </c>
      <c r="BO47" s="110" t="s">
        <v>1460</v>
      </c>
      <c r="BP47" s="110" t="s">
        <v>1460</v>
      </c>
      <c r="BQ47" s="99">
        <v>0</v>
      </c>
      <c r="BR47" s="99">
        <v>0</v>
      </c>
      <c r="BS47" s="99">
        <v>0</v>
      </c>
      <c r="BT47" s="99">
        <v>0</v>
      </c>
      <c r="BU47" s="99">
        <v>0</v>
      </c>
      <c r="BV47" s="99">
        <v>0</v>
      </c>
      <c r="BW47" s="99">
        <v>0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110" t="s">
        <v>1460</v>
      </c>
      <c r="CF47" s="99">
        <v>0</v>
      </c>
      <c r="CG47" s="99">
        <v>0</v>
      </c>
      <c r="CH47" s="99">
        <v>0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110" t="s">
        <v>1460</v>
      </c>
      <c r="CR47" s="113" t="s">
        <v>1460</v>
      </c>
    </row>
    <row r="48" s="93" customFormat="1" ht="15.4" customHeight="1" spans="1:96">
      <c r="A48" s="109" t="s">
        <v>1525</v>
      </c>
      <c r="B48" s="100"/>
      <c r="C48" s="100" t="s">
        <v>1280</v>
      </c>
      <c r="D48" s="100" t="s">
        <v>1526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110" t="s">
        <v>1460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0</v>
      </c>
      <c r="AK48" s="99">
        <v>0</v>
      </c>
      <c r="AL48" s="99">
        <v>0</v>
      </c>
      <c r="AM48" s="99">
        <v>0</v>
      </c>
      <c r="AN48" s="99">
        <v>0</v>
      </c>
      <c r="AO48" s="99">
        <v>0</v>
      </c>
      <c r="AP48" s="99">
        <v>0</v>
      </c>
      <c r="AQ48" s="99">
        <v>0</v>
      </c>
      <c r="AR48" s="99">
        <v>0</v>
      </c>
      <c r="AS48" s="99">
        <v>0</v>
      </c>
      <c r="AT48" s="99">
        <v>0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0</v>
      </c>
      <c r="BA48" s="99">
        <v>0</v>
      </c>
      <c r="BB48" s="99">
        <v>0</v>
      </c>
      <c r="BC48" s="99">
        <v>0</v>
      </c>
      <c r="BD48" s="99">
        <v>0</v>
      </c>
      <c r="BE48" s="99">
        <v>0</v>
      </c>
      <c r="BF48" s="110" t="s">
        <v>1460</v>
      </c>
      <c r="BG48" s="110" t="s">
        <v>1460</v>
      </c>
      <c r="BH48" s="110" t="s">
        <v>1460</v>
      </c>
      <c r="BI48" s="110" t="s">
        <v>1460</v>
      </c>
      <c r="BJ48" s="110" t="s">
        <v>1460</v>
      </c>
      <c r="BK48" s="110" t="s">
        <v>1460</v>
      </c>
      <c r="BL48" s="110" t="s">
        <v>1460</v>
      </c>
      <c r="BM48" s="110" t="s">
        <v>1460</v>
      </c>
      <c r="BN48" s="110" t="s">
        <v>1460</v>
      </c>
      <c r="BO48" s="110" t="s">
        <v>1460</v>
      </c>
      <c r="BP48" s="110" t="s">
        <v>1460</v>
      </c>
      <c r="BQ48" s="99">
        <v>0</v>
      </c>
      <c r="BR48" s="99">
        <v>0</v>
      </c>
      <c r="BS48" s="99">
        <v>0</v>
      </c>
      <c r="BT48" s="99">
        <v>0</v>
      </c>
      <c r="BU48" s="99">
        <v>0</v>
      </c>
      <c r="BV48" s="99">
        <v>0</v>
      </c>
      <c r="BW48" s="99">
        <v>0</v>
      </c>
      <c r="BX48" s="99">
        <v>0</v>
      </c>
      <c r="BY48" s="99">
        <v>0</v>
      </c>
      <c r="BZ48" s="99">
        <v>0</v>
      </c>
      <c r="CA48" s="99">
        <v>0</v>
      </c>
      <c r="CB48" s="99">
        <v>0</v>
      </c>
      <c r="CC48" s="99">
        <v>0</v>
      </c>
      <c r="CD48" s="99">
        <v>0</v>
      </c>
      <c r="CE48" s="110" t="s">
        <v>1460</v>
      </c>
      <c r="CF48" s="99">
        <v>0</v>
      </c>
      <c r="CG48" s="99">
        <v>0</v>
      </c>
      <c r="CH48" s="99">
        <v>0</v>
      </c>
      <c r="CI48" s="99">
        <v>0</v>
      </c>
      <c r="CJ48" s="99">
        <v>0</v>
      </c>
      <c r="CK48" s="99">
        <v>0</v>
      </c>
      <c r="CL48" s="99">
        <v>0</v>
      </c>
      <c r="CM48" s="99">
        <v>0</v>
      </c>
      <c r="CN48" s="99">
        <v>0</v>
      </c>
      <c r="CO48" s="99">
        <v>0</v>
      </c>
      <c r="CP48" s="99">
        <v>0</v>
      </c>
      <c r="CQ48" s="110" t="s">
        <v>1460</v>
      </c>
      <c r="CR48" s="113" t="s">
        <v>1460</v>
      </c>
    </row>
    <row r="49" s="93" customFormat="1" ht="15.4" customHeight="1" spans="1:96">
      <c r="A49" s="109" t="s">
        <v>1527</v>
      </c>
      <c r="B49" s="100"/>
      <c r="C49" s="100" t="s">
        <v>1280</v>
      </c>
      <c r="D49" s="100" t="s">
        <v>1528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110" t="s">
        <v>1460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99">
        <v>0</v>
      </c>
      <c r="AL49" s="99">
        <v>0</v>
      </c>
      <c r="AM49" s="99">
        <v>0</v>
      </c>
      <c r="AN49" s="99">
        <v>0</v>
      </c>
      <c r="AO49" s="99">
        <v>0</v>
      </c>
      <c r="AP49" s="99">
        <v>0</v>
      </c>
      <c r="AQ49" s="99">
        <v>0</v>
      </c>
      <c r="AR49" s="99">
        <v>0</v>
      </c>
      <c r="AS49" s="99">
        <v>0</v>
      </c>
      <c r="AT49" s="99">
        <v>0</v>
      </c>
      <c r="AU49" s="99">
        <v>0</v>
      </c>
      <c r="AV49" s="99">
        <v>0</v>
      </c>
      <c r="AW49" s="99">
        <v>0</v>
      </c>
      <c r="AX49" s="99">
        <v>0</v>
      </c>
      <c r="AY49" s="99">
        <v>0</v>
      </c>
      <c r="AZ49" s="99">
        <v>0</v>
      </c>
      <c r="BA49" s="99">
        <v>0</v>
      </c>
      <c r="BB49" s="99">
        <v>0</v>
      </c>
      <c r="BC49" s="99">
        <v>0</v>
      </c>
      <c r="BD49" s="99">
        <v>0</v>
      </c>
      <c r="BE49" s="99">
        <v>0</v>
      </c>
      <c r="BF49" s="110" t="s">
        <v>1460</v>
      </c>
      <c r="BG49" s="110" t="s">
        <v>1460</v>
      </c>
      <c r="BH49" s="110" t="s">
        <v>1460</v>
      </c>
      <c r="BI49" s="110" t="s">
        <v>1460</v>
      </c>
      <c r="BJ49" s="110" t="s">
        <v>1460</v>
      </c>
      <c r="BK49" s="110" t="s">
        <v>1460</v>
      </c>
      <c r="BL49" s="110" t="s">
        <v>1460</v>
      </c>
      <c r="BM49" s="110" t="s">
        <v>1460</v>
      </c>
      <c r="BN49" s="110" t="s">
        <v>1460</v>
      </c>
      <c r="BO49" s="110" t="s">
        <v>1460</v>
      </c>
      <c r="BP49" s="110" t="s">
        <v>1460</v>
      </c>
      <c r="BQ49" s="99">
        <v>0</v>
      </c>
      <c r="BR49" s="99">
        <v>0</v>
      </c>
      <c r="BS49" s="99">
        <v>0</v>
      </c>
      <c r="BT49" s="99">
        <v>0</v>
      </c>
      <c r="BU49" s="99">
        <v>0</v>
      </c>
      <c r="BV49" s="99">
        <v>0</v>
      </c>
      <c r="BW49" s="99">
        <v>0</v>
      </c>
      <c r="BX49" s="99">
        <v>0</v>
      </c>
      <c r="BY49" s="99">
        <v>0</v>
      </c>
      <c r="BZ49" s="99">
        <v>0</v>
      </c>
      <c r="CA49" s="99">
        <v>0</v>
      </c>
      <c r="CB49" s="99">
        <v>0</v>
      </c>
      <c r="CC49" s="99">
        <v>0</v>
      </c>
      <c r="CD49" s="99">
        <v>0</v>
      </c>
      <c r="CE49" s="110" t="s">
        <v>1460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110" t="s">
        <v>1460</v>
      </c>
      <c r="CR49" s="113" t="s">
        <v>1460</v>
      </c>
    </row>
    <row r="50" s="93" customFormat="1" ht="15.4" customHeight="1" spans="1:96">
      <c r="A50" s="109" t="s">
        <v>1529</v>
      </c>
      <c r="B50" s="100"/>
      <c r="C50" s="100" t="s">
        <v>1280</v>
      </c>
      <c r="D50" s="100" t="s">
        <v>1530</v>
      </c>
      <c r="E50" s="99">
        <v>80000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110" t="s">
        <v>1460</v>
      </c>
      <c r="L50" s="99">
        <v>0</v>
      </c>
      <c r="M50" s="99">
        <v>0</v>
      </c>
      <c r="N50" s="99">
        <v>0</v>
      </c>
      <c r="O50" s="99">
        <v>80000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80000</v>
      </c>
      <c r="AF50" s="99">
        <v>0</v>
      </c>
      <c r="AG50" s="99">
        <v>0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  <c r="AR50" s="99">
        <v>0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0</v>
      </c>
      <c r="AY50" s="99">
        <v>0</v>
      </c>
      <c r="AZ50" s="99">
        <v>0</v>
      </c>
      <c r="BA50" s="99">
        <v>0</v>
      </c>
      <c r="BB50" s="99">
        <v>0</v>
      </c>
      <c r="BC50" s="99">
        <v>0</v>
      </c>
      <c r="BD50" s="99">
        <v>0</v>
      </c>
      <c r="BE50" s="99">
        <v>0</v>
      </c>
      <c r="BF50" s="110" t="s">
        <v>1460</v>
      </c>
      <c r="BG50" s="110" t="s">
        <v>1460</v>
      </c>
      <c r="BH50" s="110" t="s">
        <v>1460</v>
      </c>
      <c r="BI50" s="110" t="s">
        <v>1460</v>
      </c>
      <c r="BJ50" s="110" t="s">
        <v>1460</v>
      </c>
      <c r="BK50" s="110" t="s">
        <v>1460</v>
      </c>
      <c r="BL50" s="110" t="s">
        <v>1460</v>
      </c>
      <c r="BM50" s="110" t="s">
        <v>1460</v>
      </c>
      <c r="BN50" s="110" t="s">
        <v>1460</v>
      </c>
      <c r="BO50" s="110" t="s">
        <v>1460</v>
      </c>
      <c r="BP50" s="110" t="s">
        <v>1460</v>
      </c>
      <c r="BQ50" s="99">
        <v>0</v>
      </c>
      <c r="BR50" s="99">
        <v>0</v>
      </c>
      <c r="BS50" s="99">
        <v>0</v>
      </c>
      <c r="BT50" s="99">
        <v>0</v>
      </c>
      <c r="BU50" s="99">
        <v>0</v>
      </c>
      <c r="BV50" s="99">
        <v>0</v>
      </c>
      <c r="BW50" s="99">
        <v>0</v>
      </c>
      <c r="BX50" s="99">
        <v>0</v>
      </c>
      <c r="BY50" s="99">
        <v>0</v>
      </c>
      <c r="BZ50" s="99">
        <v>0</v>
      </c>
      <c r="CA50" s="99">
        <v>0</v>
      </c>
      <c r="CB50" s="99">
        <v>0</v>
      </c>
      <c r="CC50" s="99">
        <v>0</v>
      </c>
      <c r="CD50" s="99">
        <v>0</v>
      </c>
      <c r="CE50" s="110" t="s">
        <v>1460</v>
      </c>
      <c r="CF50" s="99">
        <v>0</v>
      </c>
      <c r="CG50" s="99">
        <v>0</v>
      </c>
      <c r="CH50" s="99">
        <v>0</v>
      </c>
      <c r="CI50" s="99">
        <v>0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>
        <v>0</v>
      </c>
      <c r="CQ50" s="110" t="s">
        <v>1460</v>
      </c>
      <c r="CR50" s="113" t="s">
        <v>1460</v>
      </c>
    </row>
    <row r="51" s="93" customFormat="1" ht="15.4" customHeight="1" spans="1:96">
      <c r="A51" s="109" t="s">
        <v>1531</v>
      </c>
      <c r="B51" s="100"/>
      <c r="C51" s="100" t="s">
        <v>1280</v>
      </c>
      <c r="D51" s="100" t="s">
        <v>1467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110" t="s">
        <v>1460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>
        <v>0</v>
      </c>
      <c r="AR51" s="99">
        <v>0</v>
      </c>
      <c r="AS51" s="99">
        <v>0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  <c r="BA51" s="99">
        <v>0</v>
      </c>
      <c r="BB51" s="99">
        <v>0</v>
      </c>
      <c r="BC51" s="99">
        <v>0</v>
      </c>
      <c r="BD51" s="99">
        <v>0</v>
      </c>
      <c r="BE51" s="99">
        <v>0</v>
      </c>
      <c r="BF51" s="110" t="s">
        <v>1460</v>
      </c>
      <c r="BG51" s="110" t="s">
        <v>1460</v>
      </c>
      <c r="BH51" s="110" t="s">
        <v>1460</v>
      </c>
      <c r="BI51" s="110" t="s">
        <v>1460</v>
      </c>
      <c r="BJ51" s="110" t="s">
        <v>1460</v>
      </c>
      <c r="BK51" s="110" t="s">
        <v>1460</v>
      </c>
      <c r="BL51" s="110" t="s">
        <v>1460</v>
      </c>
      <c r="BM51" s="110" t="s">
        <v>1460</v>
      </c>
      <c r="BN51" s="110" t="s">
        <v>1460</v>
      </c>
      <c r="BO51" s="110" t="s">
        <v>1460</v>
      </c>
      <c r="BP51" s="110" t="s">
        <v>1460</v>
      </c>
      <c r="BQ51" s="99">
        <v>0</v>
      </c>
      <c r="BR51" s="99">
        <v>0</v>
      </c>
      <c r="BS51" s="99">
        <v>0</v>
      </c>
      <c r="BT51" s="99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110" t="s">
        <v>1460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110" t="s">
        <v>1460</v>
      </c>
      <c r="CR51" s="113" t="s">
        <v>1460</v>
      </c>
    </row>
    <row r="52" s="93" customFormat="1" ht="15.4" customHeight="1" spans="1:96">
      <c r="A52" s="109" t="s">
        <v>1532</v>
      </c>
      <c r="B52" s="100"/>
      <c r="C52" s="100" t="s">
        <v>1280</v>
      </c>
      <c r="D52" s="100" t="s">
        <v>1533</v>
      </c>
      <c r="E52" s="99">
        <v>80000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110" t="s">
        <v>1460</v>
      </c>
      <c r="L52" s="99">
        <v>0</v>
      </c>
      <c r="M52" s="99">
        <v>0</v>
      </c>
      <c r="N52" s="99">
        <v>0</v>
      </c>
      <c r="O52" s="99">
        <v>80000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80000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>
        <v>0</v>
      </c>
      <c r="BC52" s="99">
        <v>0</v>
      </c>
      <c r="BD52" s="99">
        <v>0</v>
      </c>
      <c r="BE52" s="99">
        <v>0</v>
      </c>
      <c r="BF52" s="110" t="s">
        <v>1460</v>
      </c>
      <c r="BG52" s="110" t="s">
        <v>1460</v>
      </c>
      <c r="BH52" s="110" t="s">
        <v>1460</v>
      </c>
      <c r="BI52" s="110" t="s">
        <v>1460</v>
      </c>
      <c r="BJ52" s="110" t="s">
        <v>1460</v>
      </c>
      <c r="BK52" s="110" t="s">
        <v>1460</v>
      </c>
      <c r="BL52" s="110" t="s">
        <v>1460</v>
      </c>
      <c r="BM52" s="110" t="s">
        <v>1460</v>
      </c>
      <c r="BN52" s="110" t="s">
        <v>1460</v>
      </c>
      <c r="BO52" s="110" t="s">
        <v>1460</v>
      </c>
      <c r="BP52" s="110" t="s">
        <v>1460</v>
      </c>
      <c r="BQ52" s="99">
        <v>0</v>
      </c>
      <c r="BR52" s="99">
        <v>0</v>
      </c>
      <c r="BS52" s="99">
        <v>0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9">
        <v>0</v>
      </c>
      <c r="BZ52" s="99">
        <v>0</v>
      </c>
      <c r="CA52" s="99">
        <v>0</v>
      </c>
      <c r="CB52" s="99">
        <v>0</v>
      </c>
      <c r="CC52" s="99">
        <v>0</v>
      </c>
      <c r="CD52" s="99">
        <v>0</v>
      </c>
      <c r="CE52" s="110" t="s">
        <v>1460</v>
      </c>
      <c r="CF52" s="99">
        <v>0</v>
      </c>
      <c r="CG52" s="99">
        <v>0</v>
      </c>
      <c r="CH52" s="99">
        <v>0</v>
      </c>
      <c r="CI52" s="99">
        <v>0</v>
      </c>
      <c r="CJ52" s="99">
        <v>0</v>
      </c>
      <c r="CK52" s="99">
        <v>0</v>
      </c>
      <c r="CL52" s="99">
        <v>0</v>
      </c>
      <c r="CM52" s="99">
        <v>0</v>
      </c>
      <c r="CN52" s="99">
        <v>0</v>
      </c>
      <c r="CO52" s="99">
        <v>0</v>
      </c>
      <c r="CP52" s="99">
        <v>0</v>
      </c>
      <c r="CQ52" s="110" t="s">
        <v>1460</v>
      </c>
      <c r="CR52" s="113" t="s">
        <v>1460</v>
      </c>
    </row>
    <row r="53" s="93" customFormat="1" ht="15.4" customHeight="1" spans="1:96">
      <c r="A53" s="109" t="s">
        <v>1534</v>
      </c>
      <c r="B53" s="100"/>
      <c r="C53" s="100" t="s">
        <v>1280</v>
      </c>
      <c r="D53" s="100" t="s">
        <v>1535</v>
      </c>
      <c r="E53" s="99">
        <v>610377.51</v>
      </c>
      <c r="F53" s="99">
        <v>504541.71</v>
      </c>
      <c r="G53" s="99">
        <v>67867</v>
      </c>
      <c r="H53" s="99">
        <v>161967.5</v>
      </c>
      <c r="I53" s="99">
        <v>177122</v>
      </c>
      <c r="J53" s="99">
        <v>78460.8</v>
      </c>
      <c r="K53" s="110" t="s">
        <v>1460</v>
      </c>
      <c r="L53" s="99">
        <v>0</v>
      </c>
      <c r="M53" s="99">
        <v>0</v>
      </c>
      <c r="N53" s="99">
        <v>19124.41</v>
      </c>
      <c r="O53" s="99">
        <v>40586.88</v>
      </c>
      <c r="P53" s="99">
        <v>6751.08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33835.8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65248.92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65248.92</v>
      </c>
      <c r="BC53" s="99">
        <v>0</v>
      </c>
      <c r="BD53" s="99">
        <v>0</v>
      </c>
      <c r="BE53" s="99">
        <v>0</v>
      </c>
      <c r="BF53" s="110" t="s">
        <v>1460</v>
      </c>
      <c r="BG53" s="110" t="s">
        <v>1460</v>
      </c>
      <c r="BH53" s="110" t="s">
        <v>1460</v>
      </c>
      <c r="BI53" s="110" t="s">
        <v>1460</v>
      </c>
      <c r="BJ53" s="110" t="s">
        <v>1460</v>
      </c>
      <c r="BK53" s="110" t="s">
        <v>1460</v>
      </c>
      <c r="BL53" s="110" t="s">
        <v>1460</v>
      </c>
      <c r="BM53" s="110" t="s">
        <v>1460</v>
      </c>
      <c r="BN53" s="110" t="s">
        <v>1460</v>
      </c>
      <c r="BO53" s="110" t="s">
        <v>1460</v>
      </c>
      <c r="BP53" s="110" t="s">
        <v>1460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110" t="s">
        <v>1460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110" t="s">
        <v>1460</v>
      </c>
      <c r="CR53" s="113" t="s">
        <v>1460</v>
      </c>
    </row>
    <row r="54" s="93" customFormat="1" ht="15.4" customHeight="1" spans="1:96">
      <c r="A54" s="109" t="s">
        <v>1536</v>
      </c>
      <c r="B54" s="100"/>
      <c r="C54" s="100" t="s">
        <v>1280</v>
      </c>
      <c r="D54" s="100" t="s">
        <v>1465</v>
      </c>
      <c r="E54" s="99">
        <v>504541.71</v>
      </c>
      <c r="F54" s="99">
        <v>504541.71</v>
      </c>
      <c r="G54" s="99">
        <v>67867</v>
      </c>
      <c r="H54" s="99">
        <v>161967.5</v>
      </c>
      <c r="I54" s="99">
        <v>177122</v>
      </c>
      <c r="J54" s="99">
        <v>78460.8</v>
      </c>
      <c r="K54" s="110" t="s">
        <v>1460</v>
      </c>
      <c r="L54" s="99">
        <v>0</v>
      </c>
      <c r="M54" s="99">
        <v>0</v>
      </c>
      <c r="N54" s="99">
        <v>19124.41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  <c r="BA54" s="99">
        <v>0</v>
      </c>
      <c r="BB54" s="99">
        <v>0</v>
      </c>
      <c r="BC54" s="99">
        <v>0</v>
      </c>
      <c r="BD54" s="99">
        <v>0</v>
      </c>
      <c r="BE54" s="99">
        <v>0</v>
      </c>
      <c r="BF54" s="110" t="s">
        <v>1460</v>
      </c>
      <c r="BG54" s="110" t="s">
        <v>1460</v>
      </c>
      <c r="BH54" s="110" t="s">
        <v>1460</v>
      </c>
      <c r="BI54" s="110" t="s">
        <v>1460</v>
      </c>
      <c r="BJ54" s="110" t="s">
        <v>1460</v>
      </c>
      <c r="BK54" s="110" t="s">
        <v>1460</v>
      </c>
      <c r="BL54" s="110" t="s">
        <v>1460</v>
      </c>
      <c r="BM54" s="110" t="s">
        <v>1460</v>
      </c>
      <c r="BN54" s="110" t="s">
        <v>1460</v>
      </c>
      <c r="BO54" s="110" t="s">
        <v>1460</v>
      </c>
      <c r="BP54" s="110" t="s">
        <v>1460</v>
      </c>
      <c r="BQ54" s="99">
        <v>0</v>
      </c>
      <c r="BR54" s="99">
        <v>0</v>
      </c>
      <c r="BS54" s="99">
        <v>0</v>
      </c>
      <c r="BT54" s="99">
        <v>0</v>
      </c>
      <c r="BU54" s="99">
        <v>0</v>
      </c>
      <c r="BV54" s="99">
        <v>0</v>
      </c>
      <c r="BW54" s="99">
        <v>0</v>
      </c>
      <c r="BX54" s="99">
        <v>0</v>
      </c>
      <c r="BY54" s="99">
        <v>0</v>
      </c>
      <c r="BZ54" s="99">
        <v>0</v>
      </c>
      <c r="CA54" s="99">
        <v>0</v>
      </c>
      <c r="CB54" s="99">
        <v>0</v>
      </c>
      <c r="CC54" s="99">
        <v>0</v>
      </c>
      <c r="CD54" s="99">
        <v>0</v>
      </c>
      <c r="CE54" s="110" t="s">
        <v>1460</v>
      </c>
      <c r="CF54" s="99">
        <v>0</v>
      </c>
      <c r="CG54" s="99">
        <v>0</v>
      </c>
      <c r="CH54" s="99">
        <v>0</v>
      </c>
      <c r="CI54" s="99">
        <v>0</v>
      </c>
      <c r="CJ54" s="99">
        <v>0</v>
      </c>
      <c r="CK54" s="99">
        <v>0</v>
      </c>
      <c r="CL54" s="99">
        <v>0</v>
      </c>
      <c r="CM54" s="99">
        <v>0</v>
      </c>
      <c r="CN54" s="99">
        <v>0</v>
      </c>
      <c r="CO54" s="99">
        <v>0</v>
      </c>
      <c r="CP54" s="99">
        <v>0</v>
      </c>
      <c r="CQ54" s="110" t="s">
        <v>1460</v>
      </c>
      <c r="CR54" s="113" t="s">
        <v>1460</v>
      </c>
    </row>
    <row r="55" s="93" customFormat="1" ht="15.4" customHeight="1" spans="1:96">
      <c r="A55" s="109" t="s">
        <v>1537</v>
      </c>
      <c r="B55" s="100"/>
      <c r="C55" s="100" t="s">
        <v>1280</v>
      </c>
      <c r="D55" s="100" t="s">
        <v>1467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110" t="s">
        <v>1460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110" t="s">
        <v>1460</v>
      </c>
      <c r="BG55" s="110" t="s">
        <v>1460</v>
      </c>
      <c r="BH55" s="110" t="s">
        <v>1460</v>
      </c>
      <c r="BI55" s="110" t="s">
        <v>1460</v>
      </c>
      <c r="BJ55" s="110" t="s">
        <v>1460</v>
      </c>
      <c r="BK55" s="110" t="s">
        <v>1460</v>
      </c>
      <c r="BL55" s="110" t="s">
        <v>1460</v>
      </c>
      <c r="BM55" s="110" t="s">
        <v>1460</v>
      </c>
      <c r="BN55" s="110" t="s">
        <v>1460</v>
      </c>
      <c r="BO55" s="110" t="s">
        <v>1460</v>
      </c>
      <c r="BP55" s="110" t="s">
        <v>1460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110" t="s">
        <v>1460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110" t="s">
        <v>1460</v>
      </c>
      <c r="CR55" s="113" t="s">
        <v>1460</v>
      </c>
    </row>
    <row r="56" s="93" customFormat="1" ht="15.4" customHeight="1" spans="1:96">
      <c r="A56" s="109" t="s">
        <v>1538</v>
      </c>
      <c r="B56" s="100"/>
      <c r="C56" s="100" t="s">
        <v>1280</v>
      </c>
      <c r="D56" s="100" t="s">
        <v>1539</v>
      </c>
      <c r="E56" s="99">
        <v>105835.8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110" t="s">
        <v>1460</v>
      </c>
      <c r="L56" s="99">
        <v>0</v>
      </c>
      <c r="M56" s="99">
        <v>0</v>
      </c>
      <c r="N56" s="99">
        <v>0</v>
      </c>
      <c r="O56" s="99">
        <v>40586.88</v>
      </c>
      <c r="P56" s="99">
        <v>6751.08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33835.8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65248.92</v>
      </c>
      <c r="AR56" s="99">
        <v>0</v>
      </c>
      <c r="AS56" s="99">
        <v>0</v>
      </c>
      <c r="AT56" s="99">
        <v>0</v>
      </c>
      <c r="AU56" s="99">
        <v>0</v>
      </c>
      <c r="AV56" s="99">
        <v>0</v>
      </c>
      <c r="AW56" s="99">
        <v>0</v>
      </c>
      <c r="AX56" s="99">
        <v>0</v>
      </c>
      <c r="AY56" s="99">
        <v>0</v>
      </c>
      <c r="AZ56" s="99">
        <v>0</v>
      </c>
      <c r="BA56" s="99">
        <v>0</v>
      </c>
      <c r="BB56" s="99">
        <v>65248.92</v>
      </c>
      <c r="BC56" s="99">
        <v>0</v>
      </c>
      <c r="BD56" s="99">
        <v>0</v>
      </c>
      <c r="BE56" s="99">
        <v>0</v>
      </c>
      <c r="BF56" s="110" t="s">
        <v>1460</v>
      </c>
      <c r="BG56" s="110" t="s">
        <v>1460</v>
      </c>
      <c r="BH56" s="110" t="s">
        <v>1460</v>
      </c>
      <c r="BI56" s="110" t="s">
        <v>1460</v>
      </c>
      <c r="BJ56" s="110" t="s">
        <v>1460</v>
      </c>
      <c r="BK56" s="110" t="s">
        <v>1460</v>
      </c>
      <c r="BL56" s="110" t="s">
        <v>1460</v>
      </c>
      <c r="BM56" s="110" t="s">
        <v>1460</v>
      </c>
      <c r="BN56" s="110" t="s">
        <v>1460</v>
      </c>
      <c r="BO56" s="110" t="s">
        <v>1460</v>
      </c>
      <c r="BP56" s="110" t="s">
        <v>1460</v>
      </c>
      <c r="BQ56" s="99">
        <v>0</v>
      </c>
      <c r="BR56" s="99">
        <v>0</v>
      </c>
      <c r="BS56" s="99">
        <v>0</v>
      </c>
      <c r="BT56" s="99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110" t="s">
        <v>1460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110" t="s">
        <v>1460</v>
      </c>
      <c r="CR56" s="113" t="s">
        <v>1460</v>
      </c>
    </row>
    <row r="57" s="93" customFormat="1" ht="15.4" customHeight="1" spans="1:96">
      <c r="A57" s="109" t="s">
        <v>1540</v>
      </c>
      <c r="B57" s="100"/>
      <c r="C57" s="100" t="s">
        <v>1280</v>
      </c>
      <c r="D57" s="100" t="s">
        <v>1541</v>
      </c>
      <c r="E57" s="99">
        <v>990980.56</v>
      </c>
      <c r="F57" s="99">
        <v>788980.56</v>
      </c>
      <c r="G57" s="99">
        <v>115596</v>
      </c>
      <c r="H57" s="99">
        <v>253838</v>
      </c>
      <c r="I57" s="99">
        <v>166312.5</v>
      </c>
      <c r="J57" s="99">
        <v>131083.04</v>
      </c>
      <c r="K57" s="110" t="s">
        <v>1460</v>
      </c>
      <c r="L57" s="99">
        <v>0</v>
      </c>
      <c r="M57" s="99">
        <v>0</v>
      </c>
      <c r="N57" s="99">
        <v>122151.02</v>
      </c>
      <c r="O57" s="99">
        <v>89318.86</v>
      </c>
      <c r="P57" s="99">
        <v>5085</v>
      </c>
      <c r="Q57" s="99">
        <v>4481.76</v>
      </c>
      <c r="R57" s="99">
        <v>0</v>
      </c>
      <c r="S57" s="99">
        <v>53</v>
      </c>
      <c r="T57" s="99">
        <v>0</v>
      </c>
      <c r="U57" s="99">
        <v>0</v>
      </c>
      <c r="V57" s="99">
        <v>3267.32</v>
      </c>
      <c r="W57" s="99">
        <v>0</v>
      </c>
      <c r="X57" s="99">
        <v>0</v>
      </c>
      <c r="Y57" s="99">
        <v>21068.5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17139</v>
      </c>
      <c r="AF57" s="99">
        <v>0</v>
      </c>
      <c r="AG57" s="99">
        <v>0</v>
      </c>
      <c r="AH57" s="99">
        <v>0</v>
      </c>
      <c r="AI57" s="99">
        <v>20820</v>
      </c>
      <c r="AJ57" s="99">
        <v>0</v>
      </c>
      <c r="AK57" s="99">
        <v>7734.28</v>
      </c>
      <c r="AL57" s="99">
        <v>0</v>
      </c>
      <c r="AM57" s="99">
        <v>9670</v>
      </c>
      <c r="AN57" s="99">
        <v>0</v>
      </c>
      <c r="AO57" s="99">
        <v>0</v>
      </c>
      <c r="AP57" s="99">
        <v>0</v>
      </c>
      <c r="AQ57" s="99">
        <v>112681.14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9978.9</v>
      </c>
      <c r="AX57" s="99">
        <v>0</v>
      </c>
      <c r="AY57" s="99">
        <v>0</v>
      </c>
      <c r="AZ57" s="99">
        <v>0</v>
      </c>
      <c r="BA57" s="99">
        <v>0</v>
      </c>
      <c r="BB57" s="99">
        <v>102702.24</v>
      </c>
      <c r="BC57" s="99">
        <v>0</v>
      </c>
      <c r="BD57" s="99">
        <v>0</v>
      </c>
      <c r="BE57" s="99">
        <v>0</v>
      </c>
      <c r="BF57" s="110" t="s">
        <v>1460</v>
      </c>
      <c r="BG57" s="110" t="s">
        <v>1460</v>
      </c>
      <c r="BH57" s="110" t="s">
        <v>1460</v>
      </c>
      <c r="BI57" s="110" t="s">
        <v>1460</v>
      </c>
      <c r="BJ57" s="110" t="s">
        <v>1460</v>
      </c>
      <c r="BK57" s="110" t="s">
        <v>1460</v>
      </c>
      <c r="BL57" s="110" t="s">
        <v>1460</v>
      </c>
      <c r="BM57" s="110" t="s">
        <v>1460</v>
      </c>
      <c r="BN57" s="110" t="s">
        <v>1460</v>
      </c>
      <c r="BO57" s="110" t="s">
        <v>1460</v>
      </c>
      <c r="BP57" s="110" t="s">
        <v>1460</v>
      </c>
      <c r="BQ57" s="99">
        <v>0</v>
      </c>
      <c r="BR57" s="99">
        <v>0</v>
      </c>
      <c r="BS57" s="99">
        <v>0</v>
      </c>
      <c r="BT57" s="99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110" t="s">
        <v>1460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110" t="s">
        <v>1460</v>
      </c>
      <c r="CR57" s="113" t="s">
        <v>1460</v>
      </c>
    </row>
    <row r="58" s="93" customFormat="1" ht="15.4" customHeight="1" spans="1:96">
      <c r="A58" s="109" t="s">
        <v>1542</v>
      </c>
      <c r="B58" s="100"/>
      <c r="C58" s="100" t="s">
        <v>1280</v>
      </c>
      <c r="D58" s="100" t="s">
        <v>1465</v>
      </c>
      <c r="E58" s="99">
        <v>788980.56</v>
      </c>
      <c r="F58" s="99">
        <v>788980.56</v>
      </c>
      <c r="G58" s="99">
        <v>115596</v>
      </c>
      <c r="H58" s="99">
        <v>253838</v>
      </c>
      <c r="I58" s="99">
        <v>166312.5</v>
      </c>
      <c r="J58" s="99">
        <v>131083.04</v>
      </c>
      <c r="K58" s="110" t="s">
        <v>1460</v>
      </c>
      <c r="L58" s="99">
        <v>0</v>
      </c>
      <c r="M58" s="99">
        <v>0</v>
      </c>
      <c r="N58" s="99">
        <v>122151.02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  <c r="BA58" s="99">
        <v>0</v>
      </c>
      <c r="BB58" s="99">
        <v>0</v>
      </c>
      <c r="BC58" s="99">
        <v>0</v>
      </c>
      <c r="BD58" s="99">
        <v>0</v>
      </c>
      <c r="BE58" s="99">
        <v>0</v>
      </c>
      <c r="BF58" s="110" t="s">
        <v>1460</v>
      </c>
      <c r="BG58" s="110" t="s">
        <v>1460</v>
      </c>
      <c r="BH58" s="110" t="s">
        <v>1460</v>
      </c>
      <c r="BI58" s="110" t="s">
        <v>1460</v>
      </c>
      <c r="BJ58" s="110" t="s">
        <v>1460</v>
      </c>
      <c r="BK58" s="110" t="s">
        <v>1460</v>
      </c>
      <c r="BL58" s="110" t="s">
        <v>1460</v>
      </c>
      <c r="BM58" s="110" t="s">
        <v>1460</v>
      </c>
      <c r="BN58" s="110" t="s">
        <v>1460</v>
      </c>
      <c r="BO58" s="110" t="s">
        <v>1460</v>
      </c>
      <c r="BP58" s="110" t="s">
        <v>1460</v>
      </c>
      <c r="BQ58" s="99">
        <v>0</v>
      </c>
      <c r="BR58" s="99">
        <v>0</v>
      </c>
      <c r="BS58" s="99">
        <v>0</v>
      </c>
      <c r="BT58" s="99">
        <v>0</v>
      </c>
      <c r="BU58" s="99">
        <v>0</v>
      </c>
      <c r="BV58" s="99">
        <v>0</v>
      </c>
      <c r="BW58" s="99">
        <v>0</v>
      </c>
      <c r="BX58" s="99">
        <v>0</v>
      </c>
      <c r="BY58" s="99">
        <v>0</v>
      </c>
      <c r="BZ58" s="99">
        <v>0</v>
      </c>
      <c r="CA58" s="99">
        <v>0</v>
      </c>
      <c r="CB58" s="99">
        <v>0</v>
      </c>
      <c r="CC58" s="99">
        <v>0</v>
      </c>
      <c r="CD58" s="99">
        <v>0</v>
      </c>
      <c r="CE58" s="110" t="s">
        <v>1460</v>
      </c>
      <c r="CF58" s="99">
        <v>0</v>
      </c>
      <c r="CG58" s="99">
        <v>0</v>
      </c>
      <c r="CH58" s="99">
        <v>0</v>
      </c>
      <c r="CI58" s="99">
        <v>0</v>
      </c>
      <c r="CJ58" s="99">
        <v>0</v>
      </c>
      <c r="CK58" s="99">
        <v>0</v>
      </c>
      <c r="CL58" s="99">
        <v>0</v>
      </c>
      <c r="CM58" s="99">
        <v>0</v>
      </c>
      <c r="CN58" s="99">
        <v>0</v>
      </c>
      <c r="CO58" s="99">
        <v>0</v>
      </c>
      <c r="CP58" s="99">
        <v>0</v>
      </c>
      <c r="CQ58" s="110" t="s">
        <v>1460</v>
      </c>
      <c r="CR58" s="113" t="s">
        <v>1460</v>
      </c>
    </row>
    <row r="59" s="93" customFormat="1" ht="15.4" customHeight="1" spans="1:96">
      <c r="A59" s="109" t="s">
        <v>1543</v>
      </c>
      <c r="B59" s="100"/>
      <c r="C59" s="100" t="s">
        <v>1280</v>
      </c>
      <c r="D59" s="100" t="s">
        <v>1467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110" t="s">
        <v>1460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  <c r="BA59" s="99">
        <v>0</v>
      </c>
      <c r="BB59" s="99">
        <v>0</v>
      </c>
      <c r="BC59" s="99">
        <v>0</v>
      </c>
      <c r="BD59" s="99">
        <v>0</v>
      </c>
      <c r="BE59" s="99">
        <v>0</v>
      </c>
      <c r="BF59" s="110" t="s">
        <v>1460</v>
      </c>
      <c r="BG59" s="110" t="s">
        <v>1460</v>
      </c>
      <c r="BH59" s="110" t="s">
        <v>1460</v>
      </c>
      <c r="BI59" s="110" t="s">
        <v>1460</v>
      </c>
      <c r="BJ59" s="110" t="s">
        <v>1460</v>
      </c>
      <c r="BK59" s="110" t="s">
        <v>1460</v>
      </c>
      <c r="BL59" s="110" t="s">
        <v>1460</v>
      </c>
      <c r="BM59" s="110" t="s">
        <v>1460</v>
      </c>
      <c r="BN59" s="110" t="s">
        <v>1460</v>
      </c>
      <c r="BO59" s="110" t="s">
        <v>1460</v>
      </c>
      <c r="BP59" s="110" t="s">
        <v>1460</v>
      </c>
      <c r="BQ59" s="99">
        <v>0</v>
      </c>
      <c r="BR59" s="99">
        <v>0</v>
      </c>
      <c r="BS59" s="99">
        <v>0</v>
      </c>
      <c r="BT59" s="99">
        <v>0</v>
      </c>
      <c r="BU59" s="99">
        <v>0</v>
      </c>
      <c r="BV59" s="99">
        <v>0</v>
      </c>
      <c r="BW59" s="99">
        <v>0</v>
      </c>
      <c r="BX59" s="99">
        <v>0</v>
      </c>
      <c r="BY59" s="99">
        <v>0</v>
      </c>
      <c r="BZ59" s="99">
        <v>0</v>
      </c>
      <c r="CA59" s="99">
        <v>0</v>
      </c>
      <c r="CB59" s="99">
        <v>0</v>
      </c>
      <c r="CC59" s="99">
        <v>0</v>
      </c>
      <c r="CD59" s="99">
        <v>0</v>
      </c>
      <c r="CE59" s="110" t="s">
        <v>1460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110" t="s">
        <v>1460</v>
      </c>
      <c r="CR59" s="113" t="s">
        <v>1460</v>
      </c>
    </row>
    <row r="60" s="93" customFormat="1" ht="15.4" customHeight="1" spans="1:96">
      <c r="A60" s="109" t="s">
        <v>1544</v>
      </c>
      <c r="B60" s="100"/>
      <c r="C60" s="100" t="s">
        <v>1280</v>
      </c>
      <c r="D60" s="100" t="s">
        <v>1545</v>
      </c>
      <c r="E60" s="99">
        <v>202000</v>
      </c>
      <c r="F60" s="99">
        <v>0</v>
      </c>
      <c r="G60" s="99">
        <v>0</v>
      </c>
      <c r="H60" s="99">
        <v>0</v>
      </c>
      <c r="I60" s="99">
        <v>0</v>
      </c>
      <c r="J60" s="99">
        <v>0</v>
      </c>
      <c r="K60" s="110" t="s">
        <v>1460</v>
      </c>
      <c r="L60" s="99">
        <v>0</v>
      </c>
      <c r="M60" s="99">
        <v>0</v>
      </c>
      <c r="N60" s="99">
        <v>0</v>
      </c>
      <c r="O60" s="99">
        <v>89318.86</v>
      </c>
      <c r="P60" s="99">
        <v>5085</v>
      </c>
      <c r="Q60" s="99">
        <v>4481.76</v>
      </c>
      <c r="R60" s="99">
        <v>0</v>
      </c>
      <c r="S60" s="99">
        <v>53</v>
      </c>
      <c r="T60" s="99">
        <v>0</v>
      </c>
      <c r="U60" s="99">
        <v>0</v>
      </c>
      <c r="V60" s="99">
        <v>3267.32</v>
      </c>
      <c r="W60" s="99">
        <v>0</v>
      </c>
      <c r="X60" s="99">
        <v>0</v>
      </c>
      <c r="Y60" s="99">
        <v>21068.5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17139</v>
      </c>
      <c r="AF60" s="99">
        <v>0</v>
      </c>
      <c r="AG60" s="99">
        <v>0</v>
      </c>
      <c r="AH60" s="99">
        <v>0</v>
      </c>
      <c r="AI60" s="99">
        <v>20820</v>
      </c>
      <c r="AJ60" s="99">
        <v>0</v>
      </c>
      <c r="AK60" s="99">
        <v>7734.28</v>
      </c>
      <c r="AL60" s="99">
        <v>0</v>
      </c>
      <c r="AM60" s="99">
        <v>9670</v>
      </c>
      <c r="AN60" s="99">
        <v>0</v>
      </c>
      <c r="AO60" s="99">
        <v>0</v>
      </c>
      <c r="AP60" s="99">
        <v>0</v>
      </c>
      <c r="AQ60" s="99">
        <v>112681.14</v>
      </c>
      <c r="AR60" s="99">
        <v>0</v>
      </c>
      <c r="AS60" s="99">
        <v>0</v>
      </c>
      <c r="AT60" s="99">
        <v>0</v>
      </c>
      <c r="AU60" s="99">
        <v>0</v>
      </c>
      <c r="AV60" s="99">
        <v>0</v>
      </c>
      <c r="AW60" s="99">
        <v>9978.9</v>
      </c>
      <c r="AX60" s="99">
        <v>0</v>
      </c>
      <c r="AY60" s="99">
        <v>0</v>
      </c>
      <c r="AZ60" s="99">
        <v>0</v>
      </c>
      <c r="BA60" s="99">
        <v>0</v>
      </c>
      <c r="BB60" s="99">
        <v>102702.24</v>
      </c>
      <c r="BC60" s="99">
        <v>0</v>
      </c>
      <c r="BD60" s="99">
        <v>0</v>
      </c>
      <c r="BE60" s="99">
        <v>0</v>
      </c>
      <c r="BF60" s="110" t="s">
        <v>1460</v>
      </c>
      <c r="BG60" s="110" t="s">
        <v>1460</v>
      </c>
      <c r="BH60" s="110" t="s">
        <v>1460</v>
      </c>
      <c r="BI60" s="110" t="s">
        <v>1460</v>
      </c>
      <c r="BJ60" s="110" t="s">
        <v>1460</v>
      </c>
      <c r="BK60" s="110" t="s">
        <v>1460</v>
      </c>
      <c r="BL60" s="110" t="s">
        <v>1460</v>
      </c>
      <c r="BM60" s="110" t="s">
        <v>1460</v>
      </c>
      <c r="BN60" s="110" t="s">
        <v>1460</v>
      </c>
      <c r="BO60" s="110" t="s">
        <v>1460</v>
      </c>
      <c r="BP60" s="110" t="s">
        <v>1460</v>
      </c>
      <c r="BQ60" s="99">
        <v>0</v>
      </c>
      <c r="BR60" s="99">
        <v>0</v>
      </c>
      <c r="BS60" s="99">
        <v>0</v>
      </c>
      <c r="BT60" s="99">
        <v>0</v>
      </c>
      <c r="BU60" s="99">
        <v>0</v>
      </c>
      <c r="BV60" s="99">
        <v>0</v>
      </c>
      <c r="BW60" s="99">
        <v>0</v>
      </c>
      <c r="BX60" s="99">
        <v>0</v>
      </c>
      <c r="BY60" s="99">
        <v>0</v>
      </c>
      <c r="BZ60" s="99">
        <v>0</v>
      </c>
      <c r="CA60" s="99">
        <v>0</v>
      </c>
      <c r="CB60" s="99">
        <v>0</v>
      </c>
      <c r="CC60" s="99">
        <v>0</v>
      </c>
      <c r="CD60" s="99">
        <v>0</v>
      </c>
      <c r="CE60" s="110" t="s">
        <v>1460</v>
      </c>
      <c r="CF60" s="99">
        <v>0</v>
      </c>
      <c r="CG60" s="99">
        <v>0</v>
      </c>
      <c r="CH60" s="99">
        <v>0</v>
      </c>
      <c r="CI60" s="99">
        <v>0</v>
      </c>
      <c r="CJ60" s="99">
        <v>0</v>
      </c>
      <c r="CK60" s="99">
        <v>0</v>
      </c>
      <c r="CL60" s="99">
        <v>0</v>
      </c>
      <c r="CM60" s="99">
        <v>0</v>
      </c>
      <c r="CN60" s="99">
        <v>0</v>
      </c>
      <c r="CO60" s="99">
        <v>0</v>
      </c>
      <c r="CP60" s="99">
        <v>0</v>
      </c>
      <c r="CQ60" s="110" t="s">
        <v>1460</v>
      </c>
      <c r="CR60" s="113" t="s">
        <v>1460</v>
      </c>
    </row>
    <row r="61" s="93" customFormat="1" ht="15.4" customHeight="1" spans="1:96">
      <c r="A61" s="109" t="s">
        <v>1546</v>
      </c>
      <c r="B61" s="100"/>
      <c r="C61" s="100" t="s">
        <v>1280</v>
      </c>
      <c r="D61" s="100" t="s">
        <v>1547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110" t="s">
        <v>1460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0</v>
      </c>
      <c r="AQ61" s="99">
        <v>0</v>
      </c>
      <c r="AR61" s="99">
        <v>0</v>
      </c>
      <c r="AS61" s="99">
        <v>0</v>
      </c>
      <c r="AT61" s="99">
        <v>0</v>
      </c>
      <c r="AU61" s="99">
        <v>0</v>
      </c>
      <c r="AV61" s="99">
        <v>0</v>
      </c>
      <c r="AW61" s="99">
        <v>0</v>
      </c>
      <c r="AX61" s="99">
        <v>0</v>
      </c>
      <c r="AY61" s="99">
        <v>0</v>
      </c>
      <c r="AZ61" s="99">
        <v>0</v>
      </c>
      <c r="BA61" s="99">
        <v>0</v>
      </c>
      <c r="BB61" s="99">
        <v>0</v>
      </c>
      <c r="BC61" s="99">
        <v>0</v>
      </c>
      <c r="BD61" s="99">
        <v>0</v>
      </c>
      <c r="BE61" s="99">
        <v>0</v>
      </c>
      <c r="BF61" s="110" t="s">
        <v>1460</v>
      </c>
      <c r="BG61" s="110" t="s">
        <v>1460</v>
      </c>
      <c r="BH61" s="110" t="s">
        <v>1460</v>
      </c>
      <c r="BI61" s="110" t="s">
        <v>1460</v>
      </c>
      <c r="BJ61" s="110" t="s">
        <v>1460</v>
      </c>
      <c r="BK61" s="110" t="s">
        <v>1460</v>
      </c>
      <c r="BL61" s="110" t="s">
        <v>1460</v>
      </c>
      <c r="BM61" s="110" t="s">
        <v>1460</v>
      </c>
      <c r="BN61" s="110" t="s">
        <v>1460</v>
      </c>
      <c r="BO61" s="110" t="s">
        <v>1460</v>
      </c>
      <c r="BP61" s="110" t="s">
        <v>1460</v>
      </c>
      <c r="BQ61" s="99">
        <v>0</v>
      </c>
      <c r="BR61" s="99">
        <v>0</v>
      </c>
      <c r="BS61" s="99">
        <v>0</v>
      </c>
      <c r="BT61" s="99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110" t="s">
        <v>1460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110" t="s">
        <v>1460</v>
      </c>
      <c r="CR61" s="113" t="s">
        <v>1460</v>
      </c>
    </row>
    <row r="62" s="93" customFormat="1" ht="15.4" customHeight="1" spans="1:96">
      <c r="A62" s="109" t="s">
        <v>1548</v>
      </c>
      <c r="B62" s="100"/>
      <c r="C62" s="100" t="s">
        <v>1280</v>
      </c>
      <c r="D62" s="100" t="s">
        <v>1549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110" t="s">
        <v>1460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110" t="s">
        <v>1460</v>
      </c>
      <c r="BG62" s="110" t="s">
        <v>1460</v>
      </c>
      <c r="BH62" s="110" t="s">
        <v>1460</v>
      </c>
      <c r="BI62" s="110" t="s">
        <v>1460</v>
      </c>
      <c r="BJ62" s="110" t="s">
        <v>1460</v>
      </c>
      <c r="BK62" s="110" t="s">
        <v>1460</v>
      </c>
      <c r="BL62" s="110" t="s">
        <v>1460</v>
      </c>
      <c r="BM62" s="110" t="s">
        <v>1460</v>
      </c>
      <c r="BN62" s="110" t="s">
        <v>1460</v>
      </c>
      <c r="BO62" s="110" t="s">
        <v>1460</v>
      </c>
      <c r="BP62" s="110" t="s">
        <v>1460</v>
      </c>
      <c r="BQ62" s="99">
        <v>0</v>
      </c>
      <c r="BR62" s="99">
        <v>0</v>
      </c>
      <c r="BS62" s="99">
        <v>0</v>
      </c>
      <c r="BT62" s="99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110" t="s">
        <v>1460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110" t="s">
        <v>1460</v>
      </c>
      <c r="CR62" s="113" t="s">
        <v>1460</v>
      </c>
    </row>
    <row r="63" s="93" customFormat="1" ht="15.4" customHeight="1" spans="1:96">
      <c r="A63" s="109" t="s">
        <v>1550</v>
      </c>
      <c r="B63" s="100"/>
      <c r="C63" s="100" t="s">
        <v>1280</v>
      </c>
      <c r="D63" s="100" t="s">
        <v>1551</v>
      </c>
      <c r="E63" s="99">
        <v>8603431.19</v>
      </c>
      <c r="F63" s="99">
        <v>375270.64</v>
      </c>
      <c r="G63" s="99">
        <v>156293</v>
      </c>
      <c r="H63" s="99">
        <v>102855.5</v>
      </c>
      <c r="I63" s="99">
        <v>0</v>
      </c>
      <c r="J63" s="99">
        <v>116122.14</v>
      </c>
      <c r="K63" s="110" t="s">
        <v>1460</v>
      </c>
      <c r="L63" s="99">
        <v>0</v>
      </c>
      <c r="M63" s="99">
        <v>0</v>
      </c>
      <c r="N63" s="99">
        <v>0</v>
      </c>
      <c r="O63" s="99">
        <v>8129998.67</v>
      </c>
      <c r="P63" s="99">
        <v>40757.6</v>
      </c>
      <c r="Q63" s="99">
        <v>3228021.1</v>
      </c>
      <c r="R63" s="99">
        <v>17570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32013</v>
      </c>
      <c r="Z63" s="99">
        <v>0</v>
      </c>
      <c r="AA63" s="99">
        <v>414216.57</v>
      </c>
      <c r="AB63" s="99">
        <v>1050838.9</v>
      </c>
      <c r="AC63" s="99">
        <v>0</v>
      </c>
      <c r="AD63" s="99">
        <v>15236.5</v>
      </c>
      <c r="AE63" s="99">
        <v>32310</v>
      </c>
      <c r="AF63" s="99">
        <v>149035</v>
      </c>
      <c r="AG63" s="99">
        <v>0</v>
      </c>
      <c r="AH63" s="99">
        <v>0</v>
      </c>
      <c r="AI63" s="99">
        <v>500000</v>
      </c>
      <c r="AJ63" s="99">
        <v>2650000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98161.88</v>
      </c>
      <c r="AR63" s="99">
        <v>0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</v>
      </c>
      <c r="AZ63" s="99">
        <v>0</v>
      </c>
      <c r="BA63" s="99">
        <v>0</v>
      </c>
      <c r="BB63" s="99">
        <v>98161.88</v>
      </c>
      <c r="BC63" s="99">
        <v>0</v>
      </c>
      <c r="BD63" s="99">
        <v>0</v>
      </c>
      <c r="BE63" s="99">
        <v>0</v>
      </c>
      <c r="BF63" s="110" t="s">
        <v>1460</v>
      </c>
      <c r="BG63" s="110" t="s">
        <v>1460</v>
      </c>
      <c r="BH63" s="110" t="s">
        <v>1460</v>
      </c>
      <c r="BI63" s="110" t="s">
        <v>1460</v>
      </c>
      <c r="BJ63" s="110" t="s">
        <v>1460</v>
      </c>
      <c r="BK63" s="110" t="s">
        <v>1460</v>
      </c>
      <c r="BL63" s="110" t="s">
        <v>1460</v>
      </c>
      <c r="BM63" s="110" t="s">
        <v>1460</v>
      </c>
      <c r="BN63" s="110" t="s">
        <v>1460</v>
      </c>
      <c r="BO63" s="110" t="s">
        <v>1460</v>
      </c>
      <c r="BP63" s="110" t="s">
        <v>1460</v>
      </c>
      <c r="BQ63" s="99">
        <v>0</v>
      </c>
      <c r="BR63" s="99">
        <v>0</v>
      </c>
      <c r="BS63" s="99">
        <v>0</v>
      </c>
      <c r="BT63" s="99">
        <v>0</v>
      </c>
      <c r="BU63" s="99">
        <v>0</v>
      </c>
      <c r="BV63" s="99">
        <v>0</v>
      </c>
      <c r="BW63" s="99">
        <v>0</v>
      </c>
      <c r="BX63" s="99">
        <v>0</v>
      </c>
      <c r="BY63" s="99">
        <v>0</v>
      </c>
      <c r="BZ63" s="99">
        <v>0</v>
      </c>
      <c r="CA63" s="99">
        <v>0</v>
      </c>
      <c r="CB63" s="99">
        <v>0</v>
      </c>
      <c r="CC63" s="99">
        <v>0</v>
      </c>
      <c r="CD63" s="99">
        <v>0</v>
      </c>
      <c r="CE63" s="110" t="s">
        <v>1460</v>
      </c>
      <c r="CF63" s="99">
        <v>0</v>
      </c>
      <c r="CG63" s="99">
        <v>0</v>
      </c>
      <c r="CH63" s="99">
        <v>0</v>
      </c>
      <c r="CI63" s="99">
        <v>0</v>
      </c>
      <c r="CJ63" s="99">
        <v>0</v>
      </c>
      <c r="CK63" s="99">
        <v>0</v>
      </c>
      <c r="CL63" s="99">
        <v>0</v>
      </c>
      <c r="CM63" s="99">
        <v>0</v>
      </c>
      <c r="CN63" s="99">
        <v>0</v>
      </c>
      <c r="CO63" s="99">
        <v>0</v>
      </c>
      <c r="CP63" s="99">
        <v>0</v>
      </c>
      <c r="CQ63" s="110" t="s">
        <v>1460</v>
      </c>
      <c r="CR63" s="113" t="s">
        <v>1460</v>
      </c>
    </row>
    <row r="64" s="93" customFormat="1" ht="15.4" customHeight="1" spans="1:96">
      <c r="A64" s="109" t="s">
        <v>1552</v>
      </c>
      <c r="B64" s="100"/>
      <c r="C64" s="100" t="s">
        <v>1280</v>
      </c>
      <c r="D64" s="100" t="s">
        <v>1465</v>
      </c>
      <c r="E64" s="99">
        <v>740895.99</v>
      </c>
      <c r="F64" s="99">
        <v>375270.64</v>
      </c>
      <c r="G64" s="99">
        <v>156293</v>
      </c>
      <c r="H64" s="99">
        <v>102855.5</v>
      </c>
      <c r="I64" s="99">
        <v>0</v>
      </c>
      <c r="J64" s="99">
        <v>116122.14</v>
      </c>
      <c r="K64" s="110" t="s">
        <v>1460</v>
      </c>
      <c r="L64" s="99">
        <v>0</v>
      </c>
      <c r="M64" s="99">
        <v>0</v>
      </c>
      <c r="N64" s="99">
        <v>0</v>
      </c>
      <c r="O64" s="99">
        <v>267463.47</v>
      </c>
      <c r="P64" s="99">
        <v>25521.1</v>
      </c>
      <c r="Q64" s="99">
        <v>152500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32013</v>
      </c>
      <c r="Z64" s="99">
        <v>0</v>
      </c>
      <c r="AA64" s="99">
        <v>15894.37</v>
      </c>
      <c r="AB64" s="99">
        <v>0</v>
      </c>
      <c r="AC64" s="99">
        <v>0</v>
      </c>
      <c r="AD64" s="99">
        <v>0</v>
      </c>
      <c r="AE64" s="99">
        <v>0</v>
      </c>
      <c r="AF64" s="99">
        <v>41535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98161.88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  <c r="BA64" s="99">
        <v>0</v>
      </c>
      <c r="BB64" s="99">
        <v>98161.88</v>
      </c>
      <c r="BC64" s="99">
        <v>0</v>
      </c>
      <c r="BD64" s="99">
        <v>0</v>
      </c>
      <c r="BE64" s="99">
        <v>0</v>
      </c>
      <c r="BF64" s="110" t="s">
        <v>1460</v>
      </c>
      <c r="BG64" s="110" t="s">
        <v>1460</v>
      </c>
      <c r="BH64" s="110" t="s">
        <v>1460</v>
      </c>
      <c r="BI64" s="110" t="s">
        <v>1460</v>
      </c>
      <c r="BJ64" s="110" t="s">
        <v>1460</v>
      </c>
      <c r="BK64" s="110" t="s">
        <v>1460</v>
      </c>
      <c r="BL64" s="110" t="s">
        <v>1460</v>
      </c>
      <c r="BM64" s="110" t="s">
        <v>1460</v>
      </c>
      <c r="BN64" s="110" t="s">
        <v>1460</v>
      </c>
      <c r="BO64" s="110" t="s">
        <v>1460</v>
      </c>
      <c r="BP64" s="110" t="s">
        <v>1460</v>
      </c>
      <c r="BQ64" s="99">
        <v>0</v>
      </c>
      <c r="BR64" s="99">
        <v>0</v>
      </c>
      <c r="BS64" s="99">
        <v>0</v>
      </c>
      <c r="BT64" s="99">
        <v>0</v>
      </c>
      <c r="BU64" s="99">
        <v>0</v>
      </c>
      <c r="BV64" s="99">
        <v>0</v>
      </c>
      <c r="BW64" s="99">
        <v>0</v>
      </c>
      <c r="BX64" s="99">
        <v>0</v>
      </c>
      <c r="BY64" s="99">
        <v>0</v>
      </c>
      <c r="BZ64" s="99">
        <v>0</v>
      </c>
      <c r="CA64" s="99">
        <v>0</v>
      </c>
      <c r="CB64" s="99">
        <v>0</v>
      </c>
      <c r="CC64" s="99">
        <v>0</v>
      </c>
      <c r="CD64" s="99">
        <v>0</v>
      </c>
      <c r="CE64" s="110" t="s">
        <v>1460</v>
      </c>
      <c r="CF64" s="99">
        <v>0</v>
      </c>
      <c r="CG64" s="99">
        <v>0</v>
      </c>
      <c r="CH64" s="99">
        <v>0</v>
      </c>
      <c r="CI64" s="99">
        <v>0</v>
      </c>
      <c r="CJ64" s="99">
        <v>0</v>
      </c>
      <c r="CK64" s="99">
        <v>0</v>
      </c>
      <c r="CL64" s="99">
        <v>0</v>
      </c>
      <c r="CM64" s="99">
        <v>0</v>
      </c>
      <c r="CN64" s="99">
        <v>0</v>
      </c>
      <c r="CO64" s="99">
        <v>0</v>
      </c>
      <c r="CP64" s="99">
        <v>0</v>
      </c>
      <c r="CQ64" s="110" t="s">
        <v>1460</v>
      </c>
      <c r="CR64" s="113" t="s">
        <v>1460</v>
      </c>
    </row>
    <row r="65" s="93" customFormat="1" ht="15.4" customHeight="1" spans="1:96">
      <c r="A65" s="109" t="s">
        <v>1553</v>
      </c>
      <c r="B65" s="100"/>
      <c r="C65" s="100" t="s">
        <v>1280</v>
      </c>
      <c r="D65" s="100" t="s">
        <v>1467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110" t="s">
        <v>1460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>
        <v>0</v>
      </c>
      <c r="AR65" s="99">
        <v>0</v>
      </c>
      <c r="AS65" s="99">
        <v>0</v>
      </c>
      <c r="AT65" s="99">
        <v>0</v>
      </c>
      <c r="AU65" s="99">
        <v>0</v>
      </c>
      <c r="AV65" s="99">
        <v>0</v>
      </c>
      <c r="AW65" s="99">
        <v>0</v>
      </c>
      <c r="AX65" s="99">
        <v>0</v>
      </c>
      <c r="AY65" s="99">
        <v>0</v>
      </c>
      <c r="AZ65" s="99">
        <v>0</v>
      </c>
      <c r="BA65" s="99">
        <v>0</v>
      </c>
      <c r="BB65" s="99">
        <v>0</v>
      </c>
      <c r="BC65" s="99">
        <v>0</v>
      </c>
      <c r="BD65" s="99">
        <v>0</v>
      </c>
      <c r="BE65" s="99">
        <v>0</v>
      </c>
      <c r="BF65" s="110" t="s">
        <v>1460</v>
      </c>
      <c r="BG65" s="110" t="s">
        <v>1460</v>
      </c>
      <c r="BH65" s="110" t="s">
        <v>1460</v>
      </c>
      <c r="BI65" s="110" t="s">
        <v>1460</v>
      </c>
      <c r="BJ65" s="110" t="s">
        <v>1460</v>
      </c>
      <c r="BK65" s="110" t="s">
        <v>1460</v>
      </c>
      <c r="BL65" s="110" t="s">
        <v>1460</v>
      </c>
      <c r="BM65" s="110" t="s">
        <v>1460</v>
      </c>
      <c r="BN65" s="110" t="s">
        <v>1460</v>
      </c>
      <c r="BO65" s="110" t="s">
        <v>1460</v>
      </c>
      <c r="BP65" s="110" t="s">
        <v>1460</v>
      </c>
      <c r="BQ65" s="99">
        <v>0</v>
      </c>
      <c r="BR65" s="99">
        <v>0</v>
      </c>
      <c r="BS65" s="99">
        <v>0</v>
      </c>
      <c r="BT65" s="99">
        <v>0</v>
      </c>
      <c r="BU65" s="99">
        <v>0</v>
      </c>
      <c r="BV65" s="99">
        <v>0</v>
      </c>
      <c r="BW65" s="99">
        <v>0</v>
      </c>
      <c r="BX65" s="99">
        <v>0</v>
      </c>
      <c r="BY65" s="99">
        <v>0</v>
      </c>
      <c r="BZ65" s="99">
        <v>0</v>
      </c>
      <c r="CA65" s="99">
        <v>0</v>
      </c>
      <c r="CB65" s="99">
        <v>0</v>
      </c>
      <c r="CC65" s="99">
        <v>0</v>
      </c>
      <c r="CD65" s="99">
        <v>0</v>
      </c>
      <c r="CE65" s="110" t="s">
        <v>1460</v>
      </c>
      <c r="CF65" s="99">
        <v>0</v>
      </c>
      <c r="CG65" s="99">
        <v>0</v>
      </c>
      <c r="CH65" s="99">
        <v>0</v>
      </c>
      <c r="CI65" s="99">
        <v>0</v>
      </c>
      <c r="CJ65" s="99">
        <v>0</v>
      </c>
      <c r="CK65" s="99">
        <v>0</v>
      </c>
      <c r="CL65" s="99">
        <v>0</v>
      </c>
      <c r="CM65" s="99">
        <v>0</v>
      </c>
      <c r="CN65" s="99">
        <v>0</v>
      </c>
      <c r="CO65" s="99">
        <v>0</v>
      </c>
      <c r="CP65" s="99">
        <v>0</v>
      </c>
      <c r="CQ65" s="110" t="s">
        <v>1460</v>
      </c>
      <c r="CR65" s="113" t="s">
        <v>1460</v>
      </c>
    </row>
    <row r="66" s="93" customFormat="1" ht="15.4" customHeight="1" spans="1:96">
      <c r="A66" s="109" t="s">
        <v>1554</v>
      </c>
      <c r="B66" s="100"/>
      <c r="C66" s="100" t="s">
        <v>1280</v>
      </c>
      <c r="D66" s="100" t="s">
        <v>1555</v>
      </c>
      <c r="E66" s="99">
        <v>7862535.2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110" t="s">
        <v>1460</v>
      </c>
      <c r="L66" s="99">
        <v>0</v>
      </c>
      <c r="M66" s="99">
        <v>0</v>
      </c>
      <c r="N66" s="99">
        <v>0</v>
      </c>
      <c r="O66" s="99">
        <v>7862535.2</v>
      </c>
      <c r="P66" s="99">
        <v>15236.5</v>
      </c>
      <c r="Q66" s="99">
        <v>3075521.1</v>
      </c>
      <c r="R66" s="99">
        <v>17570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398322.2</v>
      </c>
      <c r="AB66" s="99">
        <v>1050838.9</v>
      </c>
      <c r="AC66" s="99">
        <v>0</v>
      </c>
      <c r="AD66" s="99">
        <v>15236.5</v>
      </c>
      <c r="AE66" s="99">
        <v>32310</v>
      </c>
      <c r="AF66" s="99">
        <v>107500</v>
      </c>
      <c r="AG66" s="99">
        <v>0</v>
      </c>
      <c r="AH66" s="99">
        <v>0</v>
      </c>
      <c r="AI66" s="99">
        <v>500000</v>
      </c>
      <c r="AJ66" s="99">
        <v>2650000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0</v>
      </c>
      <c r="AZ66" s="99">
        <v>0</v>
      </c>
      <c r="BA66" s="99">
        <v>0</v>
      </c>
      <c r="BB66" s="99">
        <v>0</v>
      </c>
      <c r="BC66" s="99">
        <v>0</v>
      </c>
      <c r="BD66" s="99">
        <v>0</v>
      </c>
      <c r="BE66" s="99">
        <v>0</v>
      </c>
      <c r="BF66" s="110" t="s">
        <v>1460</v>
      </c>
      <c r="BG66" s="110" t="s">
        <v>1460</v>
      </c>
      <c r="BH66" s="110" t="s">
        <v>1460</v>
      </c>
      <c r="BI66" s="110" t="s">
        <v>1460</v>
      </c>
      <c r="BJ66" s="110" t="s">
        <v>1460</v>
      </c>
      <c r="BK66" s="110" t="s">
        <v>1460</v>
      </c>
      <c r="BL66" s="110" t="s">
        <v>1460</v>
      </c>
      <c r="BM66" s="110" t="s">
        <v>1460</v>
      </c>
      <c r="BN66" s="110" t="s">
        <v>1460</v>
      </c>
      <c r="BO66" s="110" t="s">
        <v>1460</v>
      </c>
      <c r="BP66" s="110" t="s">
        <v>1460</v>
      </c>
      <c r="BQ66" s="99">
        <v>0</v>
      </c>
      <c r="BR66" s="99">
        <v>0</v>
      </c>
      <c r="BS66" s="99">
        <v>0</v>
      </c>
      <c r="BT66" s="99">
        <v>0</v>
      </c>
      <c r="BU66" s="99">
        <v>0</v>
      </c>
      <c r="BV66" s="99">
        <v>0</v>
      </c>
      <c r="BW66" s="99">
        <v>0</v>
      </c>
      <c r="BX66" s="99">
        <v>0</v>
      </c>
      <c r="BY66" s="99">
        <v>0</v>
      </c>
      <c r="BZ66" s="99">
        <v>0</v>
      </c>
      <c r="CA66" s="99">
        <v>0</v>
      </c>
      <c r="CB66" s="99">
        <v>0</v>
      </c>
      <c r="CC66" s="99">
        <v>0</v>
      </c>
      <c r="CD66" s="99">
        <v>0</v>
      </c>
      <c r="CE66" s="110" t="s">
        <v>1460</v>
      </c>
      <c r="CF66" s="99">
        <v>0</v>
      </c>
      <c r="CG66" s="99">
        <v>0</v>
      </c>
      <c r="CH66" s="99">
        <v>0</v>
      </c>
      <c r="CI66" s="99">
        <v>0</v>
      </c>
      <c r="CJ66" s="99">
        <v>0</v>
      </c>
      <c r="CK66" s="99">
        <v>0</v>
      </c>
      <c r="CL66" s="99">
        <v>0</v>
      </c>
      <c r="CM66" s="99">
        <v>0</v>
      </c>
      <c r="CN66" s="99">
        <v>0</v>
      </c>
      <c r="CO66" s="99">
        <v>0</v>
      </c>
      <c r="CP66" s="99">
        <v>0</v>
      </c>
      <c r="CQ66" s="110" t="s">
        <v>1460</v>
      </c>
      <c r="CR66" s="113" t="s">
        <v>1460</v>
      </c>
    </row>
    <row r="67" s="93" customFormat="1" ht="15.4" customHeight="1" spans="1:96">
      <c r="A67" s="109" t="s">
        <v>1556</v>
      </c>
      <c r="B67" s="100"/>
      <c r="C67" s="100" t="s">
        <v>1280</v>
      </c>
      <c r="D67" s="100" t="s">
        <v>1557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110" t="s">
        <v>1460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99">
        <v>0</v>
      </c>
      <c r="AH67" s="99">
        <v>0</v>
      </c>
      <c r="AI67" s="99">
        <v>0</v>
      </c>
      <c r="AJ67" s="99">
        <v>0</v>
      </c>
      <c r="AK67" s="99">
        <v>0</v>
      </c>
      <c r="AL67" s="99">
        <v>0</v>
      </c>
      <c r="AM67" s="99">
        <v>0</v>
      </c>
      <c r="AN67" s="99">
        <v>0</v>
      </c>
      <c r="AO67" s="99">
        <v>0</v>
      </c>
      <c r="AP67" s="99">
        <v>0</v>
      </c>
      <c r="AQ67" s="99">
        <v>0</v>
      </c>
      <c r="AR67" s="99">
        <v>0</v>
      </c>
      <c r="AS67" s="99">
        <v>0</v>
      </c>
      <c r="AT67" s="99">
        <v>0</v>
      </c>
      <c r="AU67" s="99">
        <v>0</v>
      </c>
      <c r="AV67" s="99">
        <v>0</v>
      </c>
      <c r="AW67" s="99">
        <v>0</v>
      </c>
      <c r="AX67" s="99">
        <v>0</v>
      </c>
      <c r="AY67" s="99">
        <v>0</v>
      </c>
      <c r="AZ67" s="99">
        <v>0</v>
      </c>
      <c r="BA67" s="99">
        <v>0</v>
      </c>
      <c r="BB67" s="99">
        <v>0</v>
      </c>
      <c r="BC67" s="99">
        <v>0</v>
      </c>
      <c r="BD67" s="99">
        <v>0</v>
      </c>
      <c r="BE67" s="99">
        <v>0</v>
      </c>
      <c r="BF67" s="110" t="s">
        <v>1460</v>
      </c>
      <c r="BG67" s="110" t="s">
        <v>1460</v>
      </c>
      <c r="BH67" s="110" t="s">
        <v>1460</v>
      </c>
      <c r="BI67" s="110" t="s">
        <v>1460</v>
      </c>
      <c r="BJ67" s="110" t="s">
        <v>1460</v>
      </c>
      <c r="BK67" s="110" t="s">
        <v>1460</v>
      </c>
      <c r="BL67" s="110" t="s">
        <v>1460</v>
      </c>
      <c r="BM67" s="110" t="s">
        <v>1460</v>
      </c>
      <c r="BN67" s="110" t="s">
        <v>1460</v>
      </c>
      <c r="BO67" s="110" t="s">
        <v>1460</v>
      </c>
      <c r="BP67" s="110" t="s">
        <v>1460</v>
      </c>
      <c r="BQ67" s="99">
        <v>0</v>
      </c>
      <c r="BR67" s="99">
        <v>0</v>
      </c>
      <c r="BS67" s="99">
        <v>0</v>
      </c>
      <c r="BT67" s="99">
        <v>0</v>
      </c>
      <c r="BU67" s="99">
        <v>0</v>
      </c>
      <c r="BV67" s="99">
        <v>0</v>
      </c>
      <c r="BW67" s="99">
        <v>0</v>
      </c>
      <c r="BX67" s="99">
        <v>0</v>
      </c>
      <c r="BY67" s="99">
        <v>0</v>
      </c>
      <c r="BZ67" s="99">
        <v>0</v>
      </c>
      <c r="CA67" s="99">
        <v>0</v>
      </c>
      <c r="CB67" s="99">
        <v>0</v>
      </c>
      <c r="CC67" s="99">
        <v>0</v>
      </c>
      <c r="CD67" s="99">
        <v>0</v>
      </c>
      <c r="CE67" s="110" t="s">
        <v>1460</v>
      </c>
      <c r="CF67" s="99">
        <v>0</v>
      </c>
      <c r="CG67" s="99">
        <v>0</v>
      </c>
      <c r="CH67" s="99">
        <v>0</v>
      </c>
      <c r="CI67" s="99">
        <v>0</v>
      </c>
      <c r="CJ67" s="99">
        <v>0</v>
      </c>
      <c r="CK67" s="99">
        <v>0</v>
      </c>
      <c r="CL67" s="99">
        <v>0</v>
      </c>
      <c r="CM67" s="99">
        <v>0</v>
      </c>
      <c r="CN67" s="99">
        <v>0</v>
      </c>
      <c r="CO67" s="99">
        <v>0</v>
      </c>
      <c r="CP67" s="99">
        <v>0</v>
      </c>
      <c r="CQ67" s="110" t="s">
        <v>1460</v>
      </c>
      <c r="CR67" s="113" t="s">
        <v>1460</v>
      </c>
    </row>
    <row r="68" s="93" customFormat="1" ht="15.4" customHeight="1" spans="1:96">
      <c r="A68" s="109" t="s">
        <v>1558</v>
      </c>
      <c r="B68" s="100"/>
      <c r="C68" s="100" t="s">
        <v>1280</v>
      </c>
      <c r="D68" s="100" t="s">
        <v>1467</v>
      </c>
      <c r="E68" s="99">
        <v>0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110" t="s">
        <v>1460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0</v>
      </c>
      <c r="AZ68" s="99">
        <v>0</v>
      </c>
      <c r="BA68" s="99">
        <v>0</v>
      </c>
      <c r="BB68" s="99">
        <v>0</v>
      </c>
      <c r="BC68" s="99">
        <v>0</v>
      </c>
      <c r="BD68" s="99">
        <v>0</v>
      </c>
      <c r="BE68" s="99">
        <v>0</v>
      </c>
      <c r="BF68" s="110" t="s">
        <v>1460</v>
      </c>
      <c r="BG68" s="110" t="s">
        <v>1460</v>
      </c>
      <c r="BH68" s="110" t="s">
        <v>1460</v>
      </c>
      <c r="BI68" s="110" t="s">
        <v>1460</v>
      </c>
      <c r="BJ68" s="110" t="s">
        <v>1460</v>
      </c>
      <c r="BK68" s="110" t="s">
        <v>1460</v>
      </c>
      <c r="BL68" s="110" t="s">
        <v>1460</v>
      </c>
      <c r="BM68" s="110" t="s">
        <v>1460</v>
      </c>
      <c r="BN68" s="110" t="s">
        <v>1460</v>
      </c>
      <c r="BO68" s="110" t="s">
        <v>1460</v>
      </c>
      <c r="BP68" s="110" t="s">
        <v>1460</v>
      </c>
      <c r="BQ68" s="99">
        <v>0</v>
      </c>
      <c r="BR68" s="99">
        <v>0</v>
      </c>
      <c r="BS68" s="99">
        <v>0</v>
      </c>
      <c r="BT68" s="99">
        <v>0</v>
      </c>
      <c r="BU68" s="99">
        <v>0</v>
      </c>
      <c r="BV68" s="99">
        <v>0</v>
      </c>
      <c r="BW68" s="99">
        <v>0</v>
      </c>
      <c r="BX68" s="99">
        <v>0</v>
      </c>
      <c r="BY68" s="99">
        <v>0</v>
      </c>
      <c r="BZ68" s="99">
        <v>0</v>
      </c>
      <c r="CA68" s="99">
        <v>0</v>
      </c>
      <c r="CB68" s="99">
        <v>0</v>
      </c>
      <c r="CC68" s="99">
        <v>0</v>
      </c>
      <c r="CD68" s="99">
        <v>0</v>
      </c>
      <c r="CE68" s="110" t="s">
        <v>1460</v>
      </c>
      <c r="CF68" s="99">
        <v>0</v>
      </c>
      <c r="CG68" s="99">
        <v>0</v>
      </c>
      <c r="CH68" s="99">
        <v>0</v>
      </c>
      <c r="CI68" s="99">
        <v>0</v>
      </c>
      <c r="CJ68" s="99">
        <v>0</v>
      </c>
      <c r="CK68" s="99">
        <v>0</v>
      </c>
      <c r="CL68" s="99">
        <v>0</v>
      </c>
      <c r="CM68" s="99">
        <v>0</v>
      </c>
      <c r="CN68" s="99">
        <v>0</v>
      </c>
      <c r="CO68" s="99">
        <v>0</v>
      </c>
      <c r="CP68" s="99">
        <v>0</v>
      </c>
      <c r="CQ68" s="110" t="s">
        <v>1460</v>
      </c>
      <c r="CR68" s="113" t="s">
        <v>1460</v>
      </c>
    </row>
    <row r="69" s="93" customFormat="1" ht="15.4" customHeight="1" spans="1:96">
      <c r="A69" s="109" t="s">
        <v>1559</v>
      </c>
      <c r="B69" s="100"/>
      <c r="C69" s="100" t="s">
        <v>1280</v>
      </c>
      <c r="D69" s="100" t="s">
        <v>1560</v>
      </c>
      <c r="E69" s="99">
        <v>15214.5</v>
      </c>
      <c r="F69" s="99">
        <v>15214.5</v>
      </c>
      <c r="G69" s="99">
        <v>0</v>
      </c>
      <c r="H69" s="99">
        <v>0</v>
      </c>
      <c r="I69" s="99">
        <v>15214.5</v>
      </c>
      <c r="J69" s="99">
        <v>0</v>
      </c>
      <c r="K69" s="110" t="s">
        <v>1460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9">
        <v>0</v>
      </c>
      <c r="AZ69" s="99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110" t="s">
        <v>1460</v>
      </c>
      <c r="BG69" s="110" t="s">
        <v>1460</v>
      </c>
      <c r="BH69" s="110" t="s">
        <v>1460</v>
      </c>
      <c r="BI69" s="110" t="s">
        <v>1460</v>
      </c>
      <c r="BJ69" s="110" t="s">
        <v>1460</v>
      </c>
      <c r="BK69" s="110" t="s">
        <v>1460</v>
      </c>
      <c r="BL69" s="110" t="s">
        <v>1460</v>
      </c>
      <c r="BM69" s="110" t="s">
        <v>1460</v>
      </c>
      <c r="BN69" s="110" t="s">
        <v>1460</v>
      </c>
      <c r="BO69" s="110" t="s">
        <v>1460</v>
      </c>
      <c r="BP69" s="110" t="s">
        <v>1460</v>
      </c>
      <c r="BQ69" s="99">
        <v>0</v>
      </c>
      <c r="BR69" s="99">
        <v>0</v>
      </c>
      <c r="BS69" s="99">
        <v>0</v>
      </c>
      <c r="BT69" s="99">
        <v>0</v>
      </c>
      <c r="BU69" s="99">
        <v>0</v>
      </c>
      <c r="BV69" s="99">
        <v>0</v>
      </c>
      <c r="BW69" s="99">
        <v>0</v>
      </c>
      <c r="BX69" s="99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110" t="s">
        <v>1460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110" t="s">
        <v>1460</v>
      </c>
      <c r="CR69" s="113" t="s">
        <v>1460</v>
      </c>
    </row>
    <row r="70" s="93" customFormat="1" ht="15.4" customHeight="1" spans="1:96">
      <c r="A70" s="109" t="s">
        <v>1561</v>
      </c>
      <c r="B70" s="100"/>
      <c r="C70" s="100" t="s">
        <v>1280</v>
      </c>
      <c r="D70" s="100" t="s">
        <v>1465</v>
      </c>
      <c r="E70" s="99">
        <v>15214.5</v>
      </c>
      <c r="F70" s="99">
        <v>15214.5</v>
      </c>
      <c r="G70" s="99">
        <v>0</v>
      </c>
      <c r="H70" s="99">
        <v>0</v>
      </c>
      <c r="I70" s="99">
        <v>15214.5</v>
      </c>
      <c r="J70" s="99">
        <v>0</v>
      </c>
      <c r="K70" s="110" t="s">
        <v>1460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0</v>
      </c>
      <c r="AM70" s="99">
        <v>0</v>
      </c>
      <c r="AN70" s="99">
        <v>0</v>
      </c>
      <c r="AO70" s="99">
        <v>0</v>
      </c>
      <c r="AP70" s="99">
        <v>0</v>
      </c>
      <c r="AQ70" s="99">
        <v>0</v>
      </c>
      <c r="AR70" s="99">
        <v>0</v>
      </c>
      <c r="AS70" s="99">
        <v>0</v>
      </c>
      <c r="AT70" s="99">
        <v>0</v>
      </c>
      <c r="AU70" s="99">
        <v>0</v>
      </c>
      <c r="AV70" s="99">
        <v>0</v>
      </c>
      <c r="AW70" s="99">
        <v>0</v>
      </c>
      <c r="AX70" s="99">
        <v>0</v>
      </c>
      <c r="AY70" s="99">
        <v>0</v>
      </c>
      <c r="AZ70" s="99">
        <v>0</v>
      </c>
      <c r="BA70" s="99">
        <v>0</v>
      </c>
      <c r="BB70" s="99">
        <v>0</v>
      </c>
      <c r="BC70" s="99">
        <v>0</v>
      </c>
      <c r="BD70" s="99">
        <v>0</v>
      </c>
      <c r="BE70" s="99">
        <v>0</v>
      </c>
      <c r="BF70" s="110" t="s">
        <v>1460</v>
      </c>
      <c r="BG70" s="110" t="s">
        <v>1460</v>
      </c>
      <c r="BH70" s="110" t="s">
        <v>1460</v>
      </c>
      <c r="BI70" s="110" t="s">
        <v>1460</v>
      </c>
      <c r="BJ70" s="110" t="s">
        <v>1460</v>
      </c>
      <c r="BK70" s="110" t="s">
        <v>1460</v>
      </c>
      <c r="BL70" s="110" t="s">
        <v>1460</v>
      </c>
      <c r="BM70" s="110" t="s">
        <v>1460</v>
      </c>
      <c r="BN70" s="110" t="s">
        <v>1460</v>
      </c>
      <c r="BO70" s="110" t="s">
        <v>1460</v>
      </c>
      <c r="BP70" s="110" t="s">
        <v>1460</v>
      </c>
      <c r="BQ70" s="99">
        <v>0</v>
      </c>
      <c r="BR70" s="99">
        <v>0</v>
      </c>
      <c r="BS70" s="99">
        <v>0</v>
      </c>
      <c r="BT70" s="99">
        <v>0</v>
      </c>
      <c r="BU70" s="99">
        <v>0</v>
      </c>
      <c r="BV70" s="99">
        <v>0</v>
      </c>
      <c r="BW70" s="99">
        <v>0</v>
      </c>
      <c r="BX70" s="99">
        <v>0</v>
      </c>
      <c r="BY70" s="99">
        <v>0</v>
      </c>
      <c r="BZ70" s="99">
        <v>0</v>
      </c>
      <c r="CA70" s="99">
        <v>0</v>
      </c>
      <c r="CB70" s="99">
        <v>0</v>
      </c>
      <c r="CC70" s="99">
        <v>0</v>
      </c>
      <c r="CD70" s="99">
        <v>0</v>
      </c>
      <c r="CE70" s="110" t="s">
        <v>1460</v>
      </c>
      <c r="CF70" s="99">
        <v>0</v>
      </c>
      <c r="CG70" s="99">
        <v>0</v>
      </c>
      <c r="CH70" s="99">
        <v>0</v>
      </c>
      <c r="CI70" s="99">
        <v>0</v>
      </c>
      <c r="CJ70" s="99">
        <v>0</v>
      </c>
      <c r="CK70" s="99">
        <v>0</v>
      </c>
      <c r="CL70" s="99">
        <v>0</v>
      </c>
      <c r="CM70" s="99">
        <v>0</v>
      </c>
      <c r="CN70" s="99">
        <v>0</v>
      </c>
      <c r="CO70" s="99">
        <v>0</v>
      </c>
      <c r="CP70" s="99">
        <v>0</v>
      </c>
      <c r="CQ70" s="110" t="s">
        <v>1460</v>
      </c>
      <c r="CR70" s="113" t="s">
        <v>1460</v>
      </c>
    </row>
    <row r="71" s="93" customFormat="1" ht="15.4" customHeight="1" spans="1:96">
      <c r="A71" s="109" t="s">
        <v>1562</v>
      </c>
      <c r="B71" s="100"/>
      <c r="C71" s="100" t="s">
        <v>1280</v>
      </c>
      <c r="D71" s="100" t="s">
        <v>1467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110" t="s">
        <v>1460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  <c r="BA71" s="99">
        <v>0</v>
      </c>
      <c r="BB71" s="99">
        <v>0</v>
      </c>
      <c r="BC71" s="99">
        <v>0</v>
      </c>
      <c r="BD71" s="99">
        <v>0</v>
      </c>
      <c r="BE71" s="99">
        <v>0</v>
      </c>
      <c r="BF71" s="110" t="s">
        <v>1460</v>
      </c>
      <c r="BG71" s="110" t="s">
        <v>1460</v>
      </c>
      <c r="BH71" s="110" t="s">
        <v>1460</v>
      </c>
      <c r="BI71" s="110" t="s">
        <v>1460</v>
      </c>
      <c r="BJ71" s="110" t="s">
        <v>1460</v>
      </c>
      <c r="BK71" s="110" t="s">
        <v>1460</v>
      </c>
      <c r="BL71" s="110" t="s">
        <v>1460</v>
      </c>
      <c r="BM71" s="110" t="s">
        <v>1460</v>
      </c>
      <c r="BN71" s="110" t="s">
        <v>1460</v>
      </c>
      <c r="BO71" s="110" t="s">
        <v>1460</v>
      </c>
      <c r="BP71" s="110" t="s">
        <v>1460</v>
      </c>
      <c r="BQ71" s="99">
        <v>0</v>
      </c>
      <c r="BR71" s="99">
        <v>0</v>
      </c>
      <c r="BS71" s="99">
        <v>0</v>
      </c>
      <c r="BT71" s="99">
        <v>0</v>
      </c>
      <c r="BU71" s="99">
        <v>0</v>
      </c>
      <c r="BV71" s="99">
        <v>0</v>
      </c>
      <c r="BW71" s="99">
        <v>0</v>
      </c>
      <c r="BX71" s="99">
        <v>0</v>
      </c>
      <c r="BY71" s="99">
        <v>0</v>
      </c>
      <c r="BZ71" s="99">
        <v>0</v>
      </c>
      <c r="CA71" s="99">
        <v>0</v>
      </c>
      <c r="CB71" s="99">
        <v>0</v>
      </c>
      <c r="CC71" s="99">
        <v>0</v>
      </c>
      <c r="CD71" s="99">
        <v>0</v>
      </c>
      <c r="CE71" s="110" t="s">
        <v>1460</v>
      </c>
      <c r="CF71" s="99">
        <v>0</v>
      </c>
      <c r="CG71" s="99">
        <v>0</v>
      </c>
      <c r="CH71" s="99">
        <v>0</v>
      </c>
      <c r="CI71" s="99">
        <v>0</v>
      </c>
      <c r="CJ71" s="99">
        <v>0</v>
      </c>
      <c r="CK71" s="99">
        <v>0</v>
      </c>
      <c r="CL71" s="99">
        <v>0</v>
      </c>
      <c r="CM71" s="99">
        <v>0</v>
      </c>
      <c r="CN71" s="99">
        <v>0</v>
      </c>
      <c r="CO71" s="99">
        <v>0</v>
      </c>
      <c r="CP71" s="99">
        <v>0</v>
      </c>
      <c r="CQ71" s="110" t="s">
        <v>1460</v>
      </c>
      <c r="CR71" s="113" t="s">
        <v>1460</v>
      </c>
    </row>
    <row r="72" s="93" customFormat="1" ht="15.4" customHeight="1" spans="1:96">
      <c r="A72" s="109" t="s">
        <v>1563</v>
      </c>
      <c r="B72" s="100"/>
      <c r="C72" s="100" t="s">
        <v>1280</v>
      </c>
      <c r="D72" s="100" t="s">
        <v>1564</v>
      </c>
      <c r="E72" s="99">
        <v>28412.5</v>
      </c>
      <c r="F72" s="99">
        <v>0</v>
      </c>
      <c r="G72" s="99">
        <v>0</v>
      </c>
      <c r="H72" s="99">
        <v>0</v>
      </c>
      <c r="I72" s="99">
        <v>0</v>
      </c>
      <c r="J72" s="99">
        <v>0</v>
      </c>
      <c r="K72" s="110" t="s">
        <v>1460</v>
      </c>
      <c r="L72" s="99">
        <v>0</v>
      </c>
      <c r="M72" s="99">
        <v>0</v>
      </c>
      <c r="N72" s="99">
        <v>0</v>
      </c>
      <c r="O72" s="99">
        <v>28412.5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28412.5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0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>
        <v>0</v>
      </c>
      <c r="AR72" s="99">
        <v>0</v>
      </c>
      <c r="AS72" s="99">
        <v>0</v>
      </c>
      <c r="AT72" s="99">
        <v>0</v>
      </c>
      <c r="AU72" s="99">
        <v>0</v>
      </c>
      <c r="AV72" s="99">
        <v>0</v>
      </c>
      <c r="AW72" s="99">
        <v>0</v>
      </c>
      <c r="AX72" s="99">
        <v>0</v>
      </c>
      <c r="AY72" s="99">
        <v>0</v>
      </c>
      <c r="AZ72" s="99">
        <v>0</v>
      </c>
      <c r="BA72" s="99">
        <v>0</v>
      </c>
      <c r="BB72" s="99">
        <v>0</v>
      </c>
      <c r="BC72" s="99">
        <v>0</v>
      </c>
      <c r="BD72" s="99">
        <v>0</v>
      </c>
      <c r="BE72" s="99">
        <v>0</v>
      </c>
      <c r="BF72" s="110" t="s">
        <v>1460</v>
      </c>
      <c r="BG72" s="110" t="s">
        <v>1460</v>
      </c>
      <c r="BH72" s="110" t="s">
        <v>1460</v>
      </c>
      <c r="BI72" s="110" t="s">
        <v>1460</v>
      </c>
      <c r="BJ72" s="110" t="s">
        <v>1460</v>
      </c>
      <c r="BK72" s="110" t="s">
        <v>1460</v>
      </c>
      <c r="BL72" s="110" t="s">
        <v>1460</v>
      </c>
      <c r="BM72" s="110" t="s">
        <v>1460</v>
      </c>
      <c r="BN72" s="110" t="s">
        <v>1460</v>
      </c>
      <c r="BO72" s="110" t="s">
        <v>1460</v>
      </c>
      <c r="BP72" s="110" t="s">
        <v>1460</v>
      </c>
      <c r="BQ72" s="99">
        <v>0</v>
      </c>
      <c r="BR72" s="99">
        <v>0</v>
      </c>
      <c r="BS72" s="99">
        <v>0</v>
      </c>
      <c r="BT72" s="99">
        <v>0</v>
      </c>
      <c r="BU72" s="99">
        <v>0</v>
      </c>
      <c r="BV72" s="99">
        <v>0</v>
      </c>
      <c r="BW72" s="99">
        <v>0</v>
      </c>
      <c r="BX72" s="99">
        <v>0</v>
      </c>
      <c r="BY72" s="99">
        <v>0</v>
      </c>
      <c r="BZ72" s="99">
        <v>0</v>
      </c>
      <c r="CA72" s="99">
        <v>0</v>
      </c>
      <c r="CB72" s="99">
        <v>0</v>
      </c>
      <c r="CC72" s="99">
        <v>0</v>
      </c>
      <c r="CD72" s="99">
        <v>0</v>
      </c>
      <c r="CE72" s="110" t="s">
        <v>1460</v>
      </c>
      <c r="CF72" s="99">
        <v>0</v>
      </c>
      <c r="CG72" s="99">
        <v>0</v>
      </c>
      <c r="CH72" s="99">
        <v>0</v>
      </c>
      <c r="CI72" s="99">
        <v>0</v>
      </c>
      <c r="CJ72" s="99">
        <v>0</v>
      </c>
      <c r="CK72" s="99">
        <v>0</v>
      </c>
      <c r="CL72" s="99">
        <v>0</v>
      </c>
      <c r="CM72" s="99">
        <v>0</v>
      </c>
      <c r="CN72" s="99">
        <v>0</v>
      </c>
      <c r="CO72" s="99">
        <v>0</v>
      </c>
      <c r="CP72" s="99">
        <v>0</v>
      </c>
      <c r="CQ72" s="110" t="s">
        <v>1460</v>
      </c>
      <c r="CR72" s="113" t="s">
        <v>1460</v>
      </c>
    </row>
    <row r="73" s="93" customFormat="1" ht="15.4" customHeight="1" spans="1:96">
      <c r="A73" s="109" t="s">
        <v>1565</v>
      </c>
      <c r="B73" s="100"/>
      <c r="C73" s="100" t="s">
        <v>1280</v>
      </c>
      <c r="D73" s="100" t="s">
        <v>1566</v>
      </c>
      <c r="E73" s="99">
        <v>28412.5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110" t="s">
        <v>1460</v>
      </c>
      <c r="L73" s="99">
        <v>0</v>
      </c>
      <c r="M73" s="99">
        <v>0</v>
      </c>
      <c r="N73" s="99">
        <v>0</v>
      </c>
      <c r="O73" s="99">
        <v>28412.5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28412.5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0</v>
      </c>
      <c r="AP73" s="99">
        <v>0</v>
      </c>
      <c r="AQ73" s="99">
        <v>0</v>
      </c>
      <c r="AR73" s="99">
        <v>0</v>
      </c>
      <c r="AS73" s="99">
        <v>0</v>
      </c>
      <c r="AT73" s="99">
        <v>0</v>
      </c>
      <c r="AU73" s="99">
        <v>0</v>
      </c>
      <c r="AV73" s="99">
        <v>0</v>
      </c>
      <c r="AW73" s="99">
        <v>0</v>
      </c>
      <c r="AX73" s="99">
        <v>0</v>
      </c>
      <c r="AY73" s="99">
        <v>0</v>
      </c>
      <c r="AZ73" s="99">
        <v>0</v>
      </c>
      <c r="BA73" s="99">
        <v>0</v>
      </c>
      <c r="BB73" s="99">
        <v>0</v>
      </c>
      <c r="BC73" s="99">
        <v>0</v>
      </c>
      <c r="BD73" s="99">
        <v>0</v>
      </c>
      <c r="BE73" s="99">
        <v>0</v>
      </c>
      <c r="BF73" s="110" t="s">
        <v>1460</v>
      </c>
      <c r="BG73" s="110" t="s">
        <v>1460</v>
      </c>
      <c r="BH73" s="110" t="s">
        <v>1460</v>
      </c>
      <c r="BI73" s="110" t="s">
        <v>1460</v>
      </c>
      <c r="BJ73" s="110" t="s">
        <v>1460</v>
      </c>
      <c r="BK73" s="110" t="s">
        <v>1460</v>
      </c>
      <c r="BL73" s="110" t="s">
        <v>1460</v>
      </c>
      <c r="BM73" s="110" t="s">
        <v>1460</v>
      </c>
      <c r="BN73" s="110" t="s">
        <v>1460</v>
      </c>
      <c r="BO73" s="110" t="s">
        <v>1460</v>
      </c>
      <c r="BP73" s="110" t="s">
        <v>1460</v>
      </c>
      <c r="BQ73" s="99">
        <v>0</v>
      </c>
      <c r="BR73" s="99">
        <v>0</v>
      </c>
      <c r="BS73" s="99">
        <v>0</v>
      </c>
      <c r="BT73" s="99">
        <v>0</v>
      </c>
      <c r="BU73" s="99">
        <v>0</v>
      </c>
      <c r="BV73" s="99">
        <v>0</v>
      </c>
      <c r="BW73" s="99">
        <v>0</v>
      </c>
      <c r="BX73" s="99">
        <v>0</v>
      </c>
      <c r="BY73" s="99">
        <v>0</v>
      </c>
      <c r="BZ73" s="99">
        <v>0</v>
      </c>
      <c r="CA73" s="99">
        <v>0</v>
      </c>
      <c r="CB73" s="99">
        <v>0</v>
      </c>
      <c r="CC73" s="99">
        <v>0</v>
      </c>
      <c r="CD73" s="99">
        <v>0</v>
      </c>
      <c r="CE73" s="110" t="s">
        <v>1460</v>
      </c>
      <c r="CF73" s="99">
        <v>0</v>
      </c>
      <c r="CG73" s="99">
        <v>0</v>
      </c>
      <c r="CH73" s="99">
        <v>0</v>
      </c>
      <c r="CI73" s="99">
        <v>0</v>
      </c>
      <c r="CJ73" s="99">
        <v>0</v>
      </c>
      <c r="CK73" s="99">
        <v>0</v>
      </c>
      <c r="CL73" s="99">
        <v>0</v>
      </c>
      <c r="CM73" s="99">
        <v>0</v>
      </c>
      <c r="CN73" s="99">
        <v>0</v>
      </c>
      <c r="CO73" s="99">
        <v>0</v>
      </c>
      <c r="CP73" s="99">
        <v>0</v>
      </c>
      <c r="CQ73" s="110" t="s">
        <v>1460</v>
      </c>
      <c r="CR73" s="113" t="s">
        <v>1460</v>
      </c>
    </row>
    <row r="74" s="93" customFormat="1" ht="15.4" customHeight="1" spans="1:96">
      <c r="A74" s="109" t="s">
        <v>1567</v>
      </c>
      <c r="B74" s="100"/>
      <c r="C74" s="100" t="s">
        <v>1280</v>
      </c>
      <c r="D74" s="100" t="s">
        <v>377</v>
      </c>
      <c r="E74" s="99">
        <v>53858708.55</v>
      </c>
      <c r="F74" s="99">
        <v>34544894.4</v>
      </c>
      <c r="G74" s="99">
        <v>8588996</v>
      </c>
      <c r="H74" s="99">
        <v>6227216</v>
      </c>
      <c r="I74" s="99">
        <v>6608084.2</v>
      </c>
      <c r="J74" s="99">
        <v>9048728.1</v>
      </c>
      <c r="K74" s="110" t="s">
        <v>1460</v>
      </c>
      <c r="L74" s="99">
        <v>0</v>
      </c>
      <c r="M74" s="99">
        <v>0</v>
      </c>
      <c r="N74" s="99">
        <v>4071870.1</v>
      </c>
      <c r="O74" s="99">
        <v>14962772.87</v>
      </c>
      <c r="P74" s="99">
        <v>443700.79</v>
      </c>
      <c r="Q74" s="99">
        <v>1330804.24</v>
      </c>
      <c r="R74" s="99">
        <v>0</v>
      </c>
      <c r="S74" s="99">
        <v>1567</v>
      </c>
      <c r="T74" s="99">
        <v>225964.6</v>
      </c>
      <c r="U74" s="99">
        <v>555997.6</v>
      </c>
      <c r="V74" s="99">
        <v>3652571.86</v>
      </c>
      <c r="W74" s="99">
        <v>0</v>
      </c>
      <c r="X74" s="99">
        <v>1047634.5</v>
      </c>
      <c r="Y74" s="99">
        <v>1118175.65</v>
      </c>
      <c r="Z74" s="99">
        <v>0</v>
      </c>
      <c r="AA74" s="99">
        <v>2206272.46</v>
      </c>
      <c r="AB74" s="99">
        <v>2178425</v>
      </c>
      <c r="AC74" s="99">
        <v>0</v>
      </c>
      <c r="AD74" s="99">
        <v>59199</v>
      </c>
      <c r="AE74" s="99">
        <v>44515</v>
      </c>
      <c r="AF74" s="99">
        <v>949211.32</v>
      </c>
      <c r="AG74" s="99">
        <v>53304</v>
      </c>
      <c r="AH74" s="99">
        <v>0</v>
      </c>
      <c r="AI74" s="99">
        <v>719742.6</v>
      </c>
      <c r="AJ74" s="99">
        <v>0</v>
      </c>
      <c r="AK74" s="99">
        <v>0</v>
      </c>
      <c r="AL74" s="99">
        <v>0</v>
      </c>
      <c r="AM74" s="99">
        <v>373445.15</v>
      </c>
      <c r="AN74" s="99">
        <v>0</v>
      </c>
      <c r="AO74" s="99">
        <v>0</v>
      </c>
      <c r="AP74" s="99">
        <v>2242.1</v>
      </c>
      <c r="AQ74" s="99">
        <v>4351041.28</v>
      </c>
      <c r="AR74" s="99">
        <v>0</v>
      </c>
      <c r="AS74" s="99">
        <v>0</v>
      </c>
      <c r="AT74" s="99">
        <v>0</v>
      </c>
      <c r="AU74" s="99">
        <v>0</v>
      </c>
      <c r="AV74" s="99">
        <v>96899.1</v>
      </c>
      <c r="AW74" s="99">
        <v>0</v>
      </c>
      <c r="AX74" s="99">
        <v>51277.6</v>
      </c>
      <c r="AY74" s="99">
        <v>0</v>
      </c>
      <c r="AZ74" s="99">
        <v>0</v>
      </c>
      <c r="BA74" s="99">
        <v>0</v>
      </c>
      <c r="BB74" s="99">
        <v>4202864.58</v>
      </c>
      <c r="BC74" s="99">
        <v>0</v>
      </c>
      <c r="BD74" s="99">
        <v>0</v>
      </c>
      <c r="BE74" s="99">
        <v>0</v>
      </c>
      <c r="BF74" s="110" t="s">
        <v>1460</v>
      </c>
      <c r="BG74" s="110" t="s">
        <v>1460</v>
      </c>
      <c r="BH74" s="110" t="s">
        <v>1460</v>
      </c>
      <c r="BI74" s="110" t="s">
        <v>1460</v>
      </c>
      <c r="BJ74" s="110" t="s">
        <v>1460</v>
      </c>
      <c r="BK74" s="110" t="s">
        <v>1460</v>
      </c>
      <c r="BL74" s="110" t="s">
        <v>1460</v>
      </c>
      <c r="BM74" s="110" t="s">
        <v>1460</v>
      </c>
      <c r="BN74" s="110" t="s">
        <v>1460</v>
      </c>
      <c r="BO74" s="110" t="s">
        <v>1460</v>
      </c>
      <c r="BP74" s="110" t="s">
        <v>1460</v>
      </c>
      <c r="BQ74" s="99">
        <v>0</v>
      </c>
      <c r="BR74" s="99">
        <v>0</v>
      </c>
      <c r="BS74" s="99">
        <v>0</v>
      </c>
      <c r="BT74" s="99">
        <v>0</v>
      </c>
      <c r="BU74" s="99">
        <v>0</v>
      </c>
      <c r="BV74" s="99">
        <v>0</v>
      </c>
      <c r="BW74" s="99">
        <v>0</v>
      </c>
      <c r="BX74" s="99">
        <v>0</v>
      </c>
      <c r="BY74" s="99">
        <v>0</v>
      </c>
      <c r="BZ74" s="99">
        <v>0</v>
      </c>
      <c r="CA74" s="99">
        <v>0</v>
      </c>
      <c r="CB74" s="99">
        <v>0</v>
      </c>
      <c r="CC74" s="99">
        <v>0</v>
      </c>
      <c r="CD74" s="99">
        <v>0</v>
      </c>
      <c r="CE74" s="110" t="s">
        <v>1460</v>
      </c>
      <c r="CF74" s="99">
        <v>0</v>
      </c>
      <c r="CG74" s="99">
        <v>0</v>
      </c>
      <c r="CH74" s="99">
        <v>0</v>
      </c>
      <c r="CI74" s="99">
        <v>0</v>
      </c>
      <c r="CJ74" s="99">
        <v>0</v>
      </c>
      <c r="CK74" s="99">
        <v>0</v>
      </c>
      <c r="CL74" s="99">
        <v>0</v>
      </c>
      <c r="CM74" s="99">
        <v>0</v>
      </c>
      <c r="CN74" s="99">
        <v>0</v>
      </c>
      <c r="CO74" s="99">
        <v>0</v>
      </c>
      <c r="CP74" s="99">
        <v>0</v>
      </c>
      <c r="CQ74" s="110" t="s">
        <v>1460</v>
      </c>
      <c r="CR74" s="113" t="s">
        <v>1460</v>
      </c>
    </row>
    <row r="75" s="93" customFormat="1" ht="15.4" customHeight="1" spans="1:96">
      <c r="A75" s="109" t="s">
        <v>1568</v>
      </c>
      <c r="B75" s="100"/>
      <c r="C75" s="100" t="s">
        <v>1280</v>
      </c>
      <c r="D75" s="100" t="s">
        <v>1569</v>
      </c>
      <c r="E75" s="99">
        <v>53858708.55</v>
      </c>
      <c r="F75" s="99">
        <v>34544894.4</v>
      </c>
      <c r="G75" s="99">
        <v>8588996</v>
      </c>
      <c r="H75" s="99">
        <v>6227216</v>
      </c>
      <c r="I75" s="99">
        <v>6608084.2</v>
      </c>
      <c r="J75" s="99">
        <v>9048728.1</v>
      </c>
      <c r="K75" s="110" t="s">
        <v>1460</v>
      </c>
      <c r="L75" s="99">
        <v>0</v>
      </c>
      <c r="M75" s="99">
        <v>0</v>
      </c>
      <c r="N75" s="99">
        <v>4071870.1</v>
      </c>
      <c r="O75" s="99">
        <v>14962772.87</v>
      </c>
      <c r="P75" s="99">
        <v>443700.79</v>
      </c>
      <c r="Q75" s="99">
        <v>1330804.24</v>
      </c>
      <c r="R75" s="99">
        <v>0</v>
      </c>
      <c r="S75" s="99">
        <v>1567</v>
      </c>
      <c r="T75" s="99">
        <v>225964.6</v>
      </c>
      <c r="U75" s="99">
        <v>555997.6</v>
      </c>
      <c r="V75" s="99">
        <v>3652571.86</v>
      </c>
      <c r="W75" s="99">
        <v>0</v>
      </c>
      <c r="X75" s="99">
        <v>1047634.5</v>
      </c>
      <c r="Y75" s="99">
        <v>1118175.65</v>
      </c>
      <c r="Z75" s="99">
        <v>0</v>
      </c>
      <c r="AA75" s="99">
        <v>2206272.46</v>
      </c>
      <c r="AB75" s="99">
        <v>2178425</v>
      </c>
      <c r="AC75" s="99">
        <v>0</v>
      </c>
      <c r="AD75" s="99">
        <v>59199</v>
      </c>
      <c r="AE75" s="99">
        <v>44515</v>
      </c>
      <c r="AF75" s="99">
        <v>949211.32</v>
      </c>
      <c r="AG75" s="99">
        <v>53304</v>
      </c>
      <c r="AH75" s="99">
        <v>0</v>
      </c>
      <c r="AI75" s="99">
        <v>719742.6</v>
      </c>
      <c r="AJ75" s="99">
        <v>0</v>
      </c>
      <c r="AK75" s="99">
        <v>0</v>
      </c>
      <c r="AL75" s="99">
        <v>0</v>
      </c>
      <c r="AM75" s="99">
        <v>373445.15</v>
      </c>
      <c r="AN75" s="99">
        <v>0</v>
      </c>
      <c r="AO75" s="99">
        <v>0</v>
      </c>
      <c r="AP75" s="99">
        <v>2242.1</v>
      </c>
      <c r="AQ75" s="99">
        <v>4351041.28</v>
      </c>
      <c r="AR75" s="99">
        <v>0</v>
      </c>
      <c r="AS75" s="99">
        <v>0</v>
      </c>
      <c r="AT75" s="99">
        <v>0</v>
      </c>
      <c r="AU75" s="99">
        <v>0</v>
      </c>
      <c r="AV75" s="99">
        <v>96899.1</v>
      </c>
      <c r="AW75" s="99">
        <v>0</v>
      </c>
      <c r="AX75" s="99">
        <v>51277.6</v>
      </c>
      <c r="AY75" s="99">
        <v>0</v>
      </c>
      <c r="AZ75" s="99">
        <v>0</v>
      </c>
      <c r="BA75" s="99">
        <v>0</v>
      </c>
      <c r="BB75" s="99">
        <v>4202864.58</v>
      </c>
      <c r="BC75" s="99">
        <v>0</v>
      </c>
      <c r="BD75" s="99">
        <v>0</v>
      </c>
      <c r="BE75" s="99">
        <v>0</v>
      </c>
      <c r="BF75" s="110" t="s">
        <v>1460</v>
      </c>
      <c r="BG75" s="110" t="s">
        <v>1460</v>
      </c>
      <c r="BH75" s="110" t="s">
        <v>1460</v>
      </c>
      <c r="BI75" s="110" t="s">
        <v>1460</v>
      </c>
      <c r="BJ75" s="110" t="s">
        <v>1460</v>
      </c>
      <c r="BK75" s="110" t="s">
        <v>1460</v>
      </c>
      <c r="BL75" s="110" t="s">
        <v>1460</v>
      </c>
      <c r="BM75" s="110" t="s">
        <v>1460</v>
      </c>
      <c r="BN75" s="110" t="s">
        <v>1460</v>
      </c>
      <c r="BO75" s="110" t="s">
        <v>1460</v>
      </c>
      <c r="BP75" s="110" t="s">
        <v>1460</v>
      </c>
      <c r="BQ75" s="99">
        <v>0</v>
      </c>
      <c r="BR75" s="99">
        <v>0</v>
      </c>
      <c r="BS75" s="99">
        <v>0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110" t="s">
        <v>1460</v>
      </c>
      <c r="CF75" s="99">
        <v>0</v>
      </c>
      <c r="CG75" s="99">
        <v>0</v>
      </c>
      <c r="CH75" s="99">
        <v>0</v>
      </c>
      <c r="CI75" s="99">
        <v>0</v>
      </c>
      <c r="CJ75" s="99">
        <v>0</v>
      </c>
      <c r="CK75" s="99">
        <v>0</v>
      </c>
      <c r="CL75" s="99">
        <v>0</v>
      </c>
      <c r="CM75" s="99">
        <v>0</v>
      </c>
      <c r="CN75" s="99">
        <v>0</v>
      </c>
      <c r="CO75" s="99">
        <v>0</v>
      </c>
      <c r="CP75" s="99">
        <v>0</v>
      </c>
      <c r="CQ75" s="110" t="s">
        <v>1460</v>
      </c>
      <c r="CR75" s="113" t="s">
        <v>1460</v>
      </c>
    </row>
    <row r="76" s="93" customFormat="1" ht="15.4" customHeight="1" spans="1:96">
      <c r="A76" s="109" t="s">
        <v>1570</v>
      </c>
      <c r="B76" s="100"/>
      <c r="C76" s="100" t="s">
        <v>1280</v>
      </c>
      <c r="D76" s="100" t="s">
        <v>1465</v>
      </c>
      <c r="E76" s="99">
        <v>47476929.01</v>
      </c>
      <c r="F76" s="99">
        <v>33842994.86</v>
      </c>
      <c r="G76" s="99">
        <v>8588996</v>
      </c>
      <c r="H76" s="99">
        <v>6227216</v>
      </c>
      <c r="I76" s="99">
        <v>6529377.98</v>
      </c>
      <c r="J76" s="99">
        <v>9048728.1</v>
      </c>
      <c r="K76" s="110" t="s">
        <v>1460</v>
      </c>
      <c r="L76" s="99">
        <v>0</v>
      </c>
      <c r="M76" s="99">
        <v>0</v>
      </c>
      <c r="N76" s="99">
        <v>3448676.78</v>
      </c>
      <c r="O76" s="99">
        <v>9318972.87</v>
      </c>
      <c r="P76" s="99">
        <v>443700.79</v>
      </c>
      <c r="Q76" s="99">
        <v>1281357.69</v>
      </c>
      <c r="R76" s="99">
        <v>0</v>
      </c>
      <c r="S76" s="99">
        <v>1567</v>
      </c>
      <c r="T76" s="99">
        <v>225964.6</v>
      </c>
      <c r="U76" s="99">
        <v>555997.6</v>
      </c>
      <c r="V76" s="99">
        <v>1060971.86</v>
      </c>
      <c r="W76" s="99">
        <v>0</v>
      </c>
      <c r="X76" s="99">
        <v>1047634.5</v>
      </c>
      <c r="Y76" s="99">
        <v>1012622.2</v>
      </c>
      <c r="Z76" s="99">
        <v>0</v>
      </c>
      <c r="AA76" s="99">
        <v>586157.5</v>
      </c>
      <c r="AB76" s="99">
        <v>1328425</v>
      </c>
      <c r="AC76" s="99">
        <v>0</v>
      </c>
      <c r="AD76" s="99">
        <v>59199</v>
      </c>
      <c r="AE76" s="99">
        <v>44515</v>
      </c>
      <c r="AF76" s="99">
        <v>658440.38</v>
      </c>
      <c r="AG76" s="99">
        <v>53304</v>
      </c>
      <c r="AH76" s="99">
        <v>0</v>
      </c>
      <c r="AI76" s="99">
        <v>583428.5</v>
      </c>
      <c r="AJ76" s="99">
        <v>0</v>
      </c>
      <c r="AK76" s="99">
        <v>0</v>
      </c>
      <c r="AL76" s="99">
        <v>0</v>
      </c>
      <c r="AM76" s="99">
        <v>373445.15</v>
      </c>
      <c r="AN76" s="99">
        <v>0</v>
      </c>
      <c r="AO76" s="99">
        <v>0</v>
      </c>
      <c r="AP76" s="99">
        <v>2242.1</v>
      </c>
      <c r="AQ76" s="99">
        <v>4314961.28</v>
      </c>
      <c r="AR76" s="99">
        <v>0</v>
      </c>
      <c r="AS76" s="99">
        <v>0</v>
      </c>
      <c r="AT76" s="99">
        <v>0</v>
      </c>
      <c r="AU76" s="99">
        <v>0</v>
      </c>
      <c r="AV76" s="99">
        <v>64499.1</v>
      </c>
      <c r="AW76" s="99">
        <v>0</v>
      </c>
      <c r="AX76" s="99">
        <v>47597.6</v>
      </c>
      <c r="AY76" s="99">
        <v>0</v>
      </c>
      <c r="AZ76" s="99">
        <v>0</v>
      </c>
      <c r="BA76" s="99">
        <v>0</v>
      </c>
      <c r="BB76" s="99">
        <v>4202864.58</v>
      </c>
      <c r="BC76" s="99">
        <v>0</v>
      </c>
      <c r="BD76" s="99">
        <v>0</v>
      </c>
      <c r="BE76" s="99">
        <v>0</v>
      </c>
      <c r="BF76" s="110" t="s">
        <v>1460</v>
      </c>
      <c r="BG76" s="110" t="s">
        <v>1460</v>
      </c>
      <c r="BH76" s="110" t="s">
        <v>1460</v>
      </c>
      <c r="BI76" s="110" t="s">
        <v>1460</v>
      </c>
      <c r="BJ76" s="110" t="s">
        <v>1460</v>
      </c>
      <c r="BK76" s="110" t="s">
        <v>1460</v>
      </c>
      <c r="BL76" s="110" t="s">
        <v>1460</v>
      </c>
      <c r="BM76" s="110" t="s">
        <v>1460</v>
      </c>
      <c r="BN76" s="110" t="s">
        <v>1460</v>
      </c>
      <c r="BO76" s="110" t="s">
        <v>1460</v>
      </c>
      <c r="BP76" s="110" t="s">
        <v>1460</v>
      </c>
      <c r="BQ76" s="99">
        <v>0</v>
      </c>
      <c r="BR76" s="99">
        <v>0</v>
      </c>
      <c r="BS76" s="99">
        <v>0</v>
      </c>
      <c r="BT76" s="99">
        <v>0</v>
      </c>
      <c r="BU76" s="99">
        <v>0</v>
      </c>
      <c r="BV76" s="99">
        <v>0</v>
      </c>
      <c r="BW76" s="99">
        <v>0</v>
      </c>
      <c r="BX76" s="99">
        <v>0</v>
      </c>
      <c r="BY76" s="99">
        <v>0</v>
      </c>
      <c r="BZ76" s="99">
        <v>0</v>
      </c>
      <c r="CA76" s="99">
        <v>0</v>
      </c>
      <c r="CB76" s="99">
        <v>0</v>
      </c>
      <c r="CC76" s="99">
        <v>0</v>
      </c>
      <c r="CD76" s="99">
        <v>0</v>
      </c>
      <c r="CE76" s="110" t="s">
        <v>1460</v>
      </c>
      <c r="CF76" s="99">
        <v>0</v>
      </c>
      <c r="CG76" s="99">
        <v>0</v>
      </c>
      <c r="CH76" s="99">
        <v>0</v>
      </c>
      <c r="CI76" s="99">
        <v>0</v>
      </c>
      <c r="CJ76" s="99">
        <v>0</v>
      </c>
      <c r="CK76" s="99">
        <v>0</v>
      </c>
      <c r="CL76" s="99">
        <v>0</v>
      </c>
      <c r="CM76" s="99">
        <v>0</v>
      </c>
      <c r="CN76" s="99">
        <v>0</v>
      </c>
      <c r="CO76" s="99">
        <v>0</v>
      </c>
      <c r="CP76" s="99">
        <v>0</v>
      </c>
      <c r="CQ76" s="110" t="s">
        <v>1460</v>
      </c>
      <c r="CR76" s="113" t="s">
        <v>1460</v>
      </c>
    </row>
    <row r="77" s="93" customFormat="1" ht="15.4" customHeight="1" spans="1:96">
      <c r="A77" s="109" t="s">
        <v>1571</v>
      </c>
      <c r="B77" s="100"/>
      <c r="C77" s="100" t="s">
        <v>1280</v>
      </c>
      <c r="D77" s="100" t="s">
        <v>1467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110" t="s">
        <v>1460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  <c r="AR77" s="99">
        <v>0</v>
      </c>
      <c r="AS77" s="99">
        <v>0</v>
      </c>
      <c r="AT77" s="99">
        <v>0</v>
      </c>
      <c r="AU77" s="99">
        <v>0</v>
      </c>
      <c r="AV77" s="99">
        <v>0</v>
      </c>
      <c r="AW77" s="99">
        <v>0</v>
      </c>
      <c r="AX77" s="99">
        <v>0</v>
      </c>
      <c r="AY77" s="99">
        <v>0</v>
      </c>
      <c r="AZ77" s="99">
        <v>0</v>
      </c>
      <c r="BA77" s="99">
        <v>0</v>
      </c>
      <c r="BB77" s="99">
        <v>0</v>
      </c>
      <c r="BC77" s="99">
        <v>0</v>
      </c>
      <c r="BD77" s="99">
        <v>0</v>
      </c>
      <c r="BE77" s="99">
        <v>0</v>
      </c>
      <c r="BF77" s="110" t="s">
        <v>1460</v>
      </c>
      <c r="BG77" s="110" t="s">
        <v>1460</v>
      </c>
      <c r="BH77" s="110" t="s">
        <v>1460</v>
      </c>
      <c r="BI77" s="110" t="s">
        <v>1460</v>
      </c>
      <c r="BJ77" s="110" t="s">
        <v>1460</v>
      </c>
      <c r="BK77" s="110" t="s">
        <v>1460</v>
      </c>
      <c r="BL77" s="110" t="s">
        <v>1460</v>
      </c>
      <c r="BM77" s="110" t="s">
        <v>1460</v>
      </c>
      <c r="BN77" s="110" t="s">
        <v>1460</v>
      </c>
      <c r="BO77" s="110" t="s">
        <v>1460</v>
      </c>
      <c r="BP77" s="110" t="s">
        <v>1460</v>
      </c>
      <c r="BQ77" s="99">
        <v>0</v>
      </c>
      <c r="BR77" s="99">
        <v>0</v>
      </c>
      <c r="BS77" s="99">
        <v>0</v>
      </c>
      <c r="BT77" s="99">
        <v>0</v>
      </c>
      <c r="BU77" s="99">
        <v>0</v>
      </c>
      <c r="BV77" s="99">
        <v>0</v>
      </c>
      <c r="BW77" s="99">
        <v>0</v>
      </c>
      <c r="BX77" s="99">
        <v>0</v>
      </c>
      <c r="BY77" s="99">
        <v>0</v>
      </c>
      <c r="BZ77" s="99">
        <v>0</v>
      </c>
      <c r="CA77" s="99">
        <v>0</v>
      </c>
      <c r="CB77" s="99">
        <v>0</v>
      </c>
      <c r="CC77" s="99">
        <v>0</v>
      </c>
      <c r="CD77" s="99">
        <v>0</v>
      </c>
      <c r="CE77" s="110" t="s">
        <v>1460</v>
      </c>
      <c r="CF77" s="99">
        <v>0</v>
      </c>
      <c r="CG77" s="99">
        <v>0</v>
      </c>
      <c r="CH77" s="99">
        <v>0</v>
      </c>
      <c r="CI77" s="99">
        <v>0</v>
      </c>
      <c r="CJ77" s="99">
        <v>0</v>
      </c>
      <c r="CK77" s="99">
        <v>0</v>
      </c>
      <c r="CL77" s="99">
        <v>0</v>
      </c>
      <c r="CM77" s="99">
        <v>0</v>
      </c>
      <c r="CN77" s="99">
        <v>0</v>
      </c>
      <c r="CO77" s="99">
        <v>0</v>
      </c>
      <c r="CP77" s="99">
        <v>0</v>
      </c>
      <c r="CQ77" s="110" t="s">
        <v>1460</v>
      </c>
      <c r="CR77" s="113" t="s">
        <v>1460</v>
      </c>
    </row>
    <row r="78" s="93" customFormat="1" ht="15.4" customHeight="1" spans="1:96">
      <c r="A78" s="109" t="s">
        <v>1572</v>
      </c>
      <c r="B78" s="100"/>
      <c r="C78" s="100" t="s">
        <v>1280</v>
      </c>
      <c r="D78" s="100" t="s">
        <v>1573</v>
      </c>
      <c r="E78" s="99">
        <v>100000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110" t="s">
        <v>1460</v>
      </c>
      <c r="L78" s="99">
        <v>0</v>
      </c>
      <c r="M78" s="99">
        <v>0</v>
      </c>
      <c r="N78" s="99">
        <v>0</v>
      </c>
      <c r="O78" s="99">
        <v>100000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100000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0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  <c r="BA78" s="99">
        <v>0</v>
      </c>
      <c r="BB78" s="99">
        <v>0</v>
      </c>
      <c r="BC78" s="99">
        <v>0</v>
      </c>
      <c r="BD78" s="99">
        <v>0</v>
      </c>
      <c r="BE78" s="99">
        <v>0</v>
      </c>
      <c r="BF78" s="110" t="s">
        <v>1460</v>
      </c>
      <c r="BG78" s="110" t="s">
        <v>1460</v>
      </c>
      <c r="BH78" s="110" t="s">
        <v>1460</v>
      </c>
      <c r="BI78" s="110" t="s">
        <v>1460</v>
      </c>
      <c r="BJ78" s="110" t="s">
        <v>1460</v>
      </c>
      <c r="BK78" s="110" t="s">
        <v>1460</v>
      </c>
      <c r="BL78" s="110" t="s">
        <v>1460</v>
      </c>
      <c r="BM78" s="110" t="s">
        <v>1460</v>
      </c>
      <c r="BN78" s="110" t="s">
        <v>1460</v>
      </c>
      <c r="BO78" s="110" t="s">
        <v>1460</v>
      </c>
      <c r="BP78" s="110" t="s">
        <v>1460</v>
      </c>
      <c r="BQ78" s="99">
        <v>0</v>
      </c>
      <c r="BR78" s="99">
        <v>0</v>
      </c>
      <c r="BS78" s="99">
        <v>0</v>
      </c>
      <c r="BT78" s="99">
        <v>0</v>
      </c>
      <c r="BU78" s="99">
        <v>0</v>
      </c>
      <c r="BV78" s="99">
        <v>0</v>
      </c>
      <c r="BW78" s="99">
        <v>0</v>
      </c>
      <c r="BX78" s="99">
        <v>0</v>
      </c>
      <c r="BY78" s="99">
        <v>0</v>
      </c>
      <c r="BZ78" s="99">
        <v>0</v>
      </c>
      <c r="CA78" s="99">
        <v>0</v>
      </c>
      <c r="CB78" s="99">
        <v>0</v>
      </c>
      <c r="CC78" s="99">
        <v>0</v>
      </c>
      <c r="CD78" s="99">
        <v>0</v>
      </c>
      <c r="CE78" s="110" t="s">
        <v>1460</v>
      </c>
      <c r="CF78" s="99">
        <v>0</v>
      </c>
      <c r="CG78" s="99">
        <v>0</v>
      </c>
      <c r="CH78" s="99">
        <v>0</v>
      </c>
      <c r="CI78" s="99">
        <v>0</v>
      </c>
      <c r="CJ78" s="99">
        <v>0</v>
      </c>
      <c r="CK78" s="99">
        <v>0</v>
      </c>
      <c r="CL78" s="99">
        <v>0</v>
      </c>
      <c r="CM78" s="99">
        <v>0</v>
      </c>
      <c r="CN78" s="99">
        <v>0</v>
      </c>
      <c r="CO78" s="99">
        <v>0</v>
      </c>
      <c r="CP78" s="99">
        <v>0</v>
      </c>
      <c r="CQ78" s="110" t="s">
        <v>1460</v>
      </c>
      <c r="CR78" s="113" t="s">
        <v>1460</v>
      </c>
    </row>
    <row r="79" s="93" customFormat="1" ht="15.4" customHeight="1" spans="1:96">
      <c r="A79" s="109" t="s">
        <v>1574</v>
      </c>
      <c r="B79" s="100"/>
      <c r="C79" s="100" t="s">
        <v>1280</v>
      </c>
      <c r="D79" s="100" t="s">
        <v>1575</v>
      </c>
      <c r="E79" s="99">
        <v>40000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110" t="s">
        <v>1460</v>
      </c>
      <c r="L79" s="99">
        <v>0</v>
      </c>
      <c r="M79" s="99">
        <v>0</v>
      </c>
      <c r="N79" s="99">
        <v>0</v>
      </c>
      <c r="O79" s="99">
        <v>40000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40000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>
        <v>0</v>
      </c>
      <c r="AU79" s="99">
        <v>0</v>
      </c>
      <c r="AV79" s="99">
        <v>0</v>
      </c>
      <c r="AW79" s="99">
        <v>0</v>
      </c>
      <c r="AX79" s="99">
        <v>0</v>
      </c>
      <c r="AY79" s="99">
        <v>0</v>
      </c>
      <c r="AZ79" s="99">
        <v>0</v>
      </c>
      <c r="BA79" s="99">
        <v>0</v>
      </c>
      <c r="BB79" s="99">
        <v>0</v>
      </c>
      <c r="BC79" s="99">
        <v>0</v>
      </c>
      <c r="BD79" s="99">
        <v>0</v>
      </c>
      <c r="BE79" s="99">
        <v>0</v>
      </c>
      <c r="BF79" s="110" t="s">
        <v>1460</v>
      </c>
      <c r="BG79" s="110" t="s">
        <v>1460</v>
      </c>
      <c r="BH79" s="110" t="s">
        <v>1460</v>
      </c>
      <c r="BI79" s="110" t="s">
        <v>1460</v>
      </c>
      <c r="BJ79" s="110" t="s">
        <v>1460</v>
      </c>
      <c r="BK79" s="110" t="s">
        <v>1460</v>
      </c>
      <c r="BL79" s="110" t="s">
        <v>1460</v>
      </c>
      <c r="BM79" s="110" t="s">
        <v>1460</v>
      </c>
      <c r="BN79" s="110" t="s">
        <v>1460</v>
      </c>
      <c r="BO79" s="110" t="s">
        <v>1460</v>
      </c>
      <c r="BP79" s="110" t="s">
        <v>1460</v>
      </c>
      <c r="BQ79" s="99">
        <v>0</v>
      </c>
      <c r="BR79" s="99">
        <v>0</v>
      </c>
      <c r="BS79" s="99">
        <v>0</v>
      </c>
      <c r="BT79" s="99">
        <v>0</v>
      </c>
      <c r="BU79" s="99">
        <v>0</v>
      </c>
      <c r="BV79" s="99">
        <v>0</v>
      </c>
      <c r="BW79" s="99">
        <v>0</v>
      </c>
      <c r="BX79" s="99">
        <v>0</v>
      </c>
      <c r="BY79" s="99">
        <v>0</v>
      </c>
      <c r="BZ79" s="99">
        <v>0</v>
      </c>
      <c r="CA79" s="99">
        <v>0</v>
      </c>
      <c r="CB79" s="99">
        <v>0</v>
      </c>
      <c r="CC79" s="99">
        <v>0</v>
      </c>
      <c r="CD79" s="99">
        <v>0</v>
      </c>
      <c r="CE79" s="110" t="s">
        <v>1460</v>
      </c>
      <c r="CF79" s="99">
        <v>0</v>
      </c>
      <c r="CG79" s="99">
        <v>0</v>
      </c>
      <c r="CH79" s="99">
        <v>0</v>
      </c>
      <c r="CI79" s="99">
        <v>0</v>
      </c>
      <c r="CJ79" s="99">
        <v>0</v>
      </c>
      <c r="CK79" s="99">
        <v>0</v>
      </c>
      <c r="CL79" s="99">
        <v>0</v>
      </c>
      <c r="CM79" s="99">
        <v>0</v>
      </c>
      <c r="CN79" s="99">
        <v>0</v>
      </c>
      <c r="CO79" s="99">
        <v>0</v>
      </c>
      <c r="CP79" s="99">
        <v>0</v>
      </c>
      <c r="CQ79" s="110" t="s">
        <v>1460</v>
      </c>
      <c r="CR79" s="113" t="s">
        <v>1460</v>
      </c>
    </row>
    <row r="80" s="93" customFormat="1" ht="15.4" customHeight="1" spans="1:96">
      <c r="A80" s="109" t="s">
        <v>1576</v>
      </c>
      <c r="B80" s="100"/>
      <c r="C80" s="100" t="s">
        <v>1280</v>
      </c>
      <c r="D80" s="100" t="s">
        <v>1577</v>
      </c>
      <c r="E80" s="99">
        <v>150000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110" t="s">
        <v>1460</v>
      </c>
      <c r="L80" s="99">
        <v>0</v>
      </c>
      <c r="M80" s="99">
        <v>0</v>
      </c>
      <c r="N80" s="99">
        <v>0</v>
      </c>
      <c r="O80" s="99">
        <v>150000</v>
      </c>
      <c r="P80" s="99">
        <v>0</v>
      </c>
      <c r="Q80" s="99">
        <v>49446.55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65553.45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35000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  <c r="BA80" s="99">
        <v>0</v>
      </c>
      <c r="BB80" s="99">
        <v>0</v>
      </c>
      <c r="BC80" s="99">
        <v>0</v>
      </c>
      <c r="BD80" s="99">
        <v>0</v>
      </c>
      <c r="BE80" s="99">
        <v>0</v>
      </c>
      <c r="BF80" s="110" t="s">
        <v>1460</v>
      </c>
      <c r="BG80" s="110" t="s">
        <v>1460</v>
      </c>
      <c r="BH80" s="110" t="s">
        <v>1460</v>
      </c>
      <c r="BI80" s="110" t="s">
        <v>1460</v>
      </c>
      <c r="BJ80" s="110" t="s">
        <v>1460</v>
      </c>
      <c r="BK80" s="110" t="s">
        <v>1460</v>
      </c>
      <c r="BL80" s="110" t="s">
        <v>1460</v>
      </c>
      <c r="BM80" s="110" t="s">
        <v>1460</v>
      </c>
      <c r="BN80" s="110" t="s">
        <v>1460</v>
      </c>
      <c r="BO80" s="110" t="s">
        <v>1460</v>
      </c>
      <c r="BP80" s="110" t="s">
        <v>1460</v>
      </c>
      <c r="BQ80" s="99">
        <v>0</v>
      </c>
      <c r="BR80" s="99">
        <v>0</v>
      </c>
      <c r="BS80" s="99">
        <v>0</v>
      </c>
      <c r="BT80" s="99">
        <v>0</v>
      </c>
      <c r="BU80" s="99">
        <v>0</v>
      </c>
      <c r="BV80" s="99">
        <v>0</v>
      </c>
      <c r="BW80" s="99">
        <v>0</v>
      </c>
      <c r="BX80" s="99">
        <v>0</v>
      </c>
      <c r="BY80" s="99">
        <v>0</v>
      </c>
      <c r="BZ80" s="99">
        <v>0</v>
      </c>
      <c r="CA80" s="99">
        <v>0</v>
      </c>
      <c r="CB80" s="99">
        <v>0</v>
      </c>
      <c r="CC80" s="99">
        <v>0</v>
      </c>
      <c r="CD80" s="99">
        <v>0</v>
      </c>
      <c r="CE80" s="110" t="s">
        <v>1460</v>
      </c>
      <c r="CF80" s="99">
        <v>0</v>
      </c>
      <c r="CG80" s="99">
        <v>0</v>
      </c>
      <c r="CH80" s="99">
        <v>0</v>
      </c>
      <c r="CI80" s="99">
        <v>0</v>
      </c>
      <c r="CJ80" s="99">
        <v>0</v>
      </c>
      <c r="CK80" s="99">
        <v>0</v>
      </c>
      <c r="CL80" s="99">
        <v>0</v>
      </c>
      <c r="CM80" s="99">
        <v>0</v>
      </c>
      <c r="CN80" s="99">
        <v>0</v>
      </c>
      <c r="CO80" s="99">
        <v>0</v>
      </c>
      <c r="CP80" s="99">
        <v>0</v>
      </c>
      <c r="CQ80" s="110" t="s">
        <v>1460</v>
      </c>
      <c r="CR80" s="113" t="s">
        <v>1460</v>
      </c>
    </row>
    <row r="81" s="93" customFormat="1" ht="15.4" customHeight="1" spans="1:96">
      <c r="A81" s="109" t="s">
        <v>1578</v>
      </c>
      <c r="B81" s="100"/>
      <c r="C81" s="100" t="s">
        <v>1280</v>
      </c>
      <c r="D81" s="100" t="s">
        <v>1579</v>
      </c>
      <c r="E81" s="99">
        <v>154786.22</v>
      </c>
      <c r="F81" s="99">
        <v>118706.22</v>
      </c>
      <c r="G81" s="99">
        <v>0</v>
      </c>
      <c r="H81" s="99">
        <v>0</v>
      </c>
      <c r="I81" s="99">
        <v>78706.22</v>
      </c>
      <c r="J81" s="99">
        <v>0</v>
      </c>
      <c r="K81" s="110" t="s">
        <v>1460</v>
      </c>
      <c r="L81" s="99">
        <v>0</v>
      </c>
      <c r="M81" s="99">
        <v>0</v>
      </c>
      <c r="N81" s="99">
        <v>40000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36080</v>
      </c>
      <c r="AR81" s="99">
        <v>0</v>
      </c>
      <c r="AS81" s="99">
        <v>0</v>
      </c>
      <c r="AT81" s="99">
        <v>0</v>
      </c>
      <c r="AU81" s="99">
        <v>0</v>
      </c>
      <c r="AV81" s="99">
        <v>32400</v>
      </c>
      <c r="AW81" s="99">
        <v>0</v>
      </c>
      <c r="AX81" s="99">
        <v>3680</v>
      </c>
      <c r="AY81" s="99">
        <v>0</v>
      </c>
      <c r="AZ81" s="99">
        <v>0</v>
      </c>
      <c r="BA81" s="99">
        <v>0</v>
      </c>
      <c r="BB81" s="99">
        <v>0</v>
      </c>
      <c r="BC81" s="99">
        <v>0</v>
      </c>
      <c r="BD81" s="99">
        <v>0</v>
      </c>
      <c r="BE81" s="99">
        <v>0</v>
      </c>
      <c r="BF81" s="110" t="s">
        <v>1460</v>
      </c>
      <c r="BG81" s="110" t="s">
        <v>1460</v>
      </c>
      <c r="BH81" s="110" t="s">
        <v>1460</v>
      </c>
      <c r="BI81" s="110" t="s">
        <v>1460</v>
      </c>
      <c r="BJ81" s="110" t="s">
        <v>1460</v>
      </c>
      <c r="BK81" s="110" t="s">
        <v>1460</v>
      </c>
      <c r="BL81" s="110" t="s">
        <v>1460</v>
      </c>
      <c r="BM81" s="110" t="s">
        <v>1460</v>
      </c>
      <c r="BN81" s="110" t="s">
        <v>1460</v>
      </c>
      <c r="BO81" s="110" t="s">
        <v>1460</v>
      </c>
      <c r="BP81" s="110" t="s">
        <v>1460</v>
      </c>
      <c r="BQ81" s="99">
        <v>0</v>
      </c>
      <c r="BR81" s="99">
        <v>0</v>
      </c>
      <c r="BS81" s="99">
        <v>0</v>
      </c>
      <c r="BT81" s="99">
        <v>0</v>
      </c>
      <c r="BU81" s="99">
        <v>0</v>
      </c>
      <c r="BV81" s="99">
        <v>0</v>
      </c>
      <c r="BW81" s="99">
        <v>0</v>
      </c>
      <c r="BX81" s="99">
        <v>0</v>
      </c>
      <c r="BY81" s="99">
        <v>0</v>
      </c>
      <c r="BZ81" s="99">
        <v>0</v>
      </c>
      <c r="CA81" s="99">
        <v>0</v>
      </c>
      <c r="CB81" s="99">
        <v>0</v>
      </c>
      <c r="CC81" s="99">
        <v>0</v>
      </c>
      <c r="CD81" s="99">
        <v>0</v>
      </c>
      <c r="CE81" s="110" t="s">
        <v>1460</v>
      </c>
      <c r="CF81" s="99">
        <v>0</v>
      </c>
      <c r="CG81" s="99">
        <v>0</v>
      </c>
      <c r="CH81" s="99">
        <v>0</v>
      </c>
      <c r="CI81" s="99">
        <v>0</v>
      </c>
      <c r="CJ81" s="99">
        <v>0</v>
      </c>
      <c r="CK81" s="99">
        <v>0</v>
      </c>
      <c r="CL81" s="99">
        <v>0</v>
      </c>
      <c r="CM81" s="99">
        <v>0</v>
      </c>
      <c r="CN81" s="99">
        <v>0</v>
      </c>
      <c r="CO81" s="99">
        <v>0</v>
      </c>
      <c r="CP81" s="99">
        <v>0</v>
      </c>
      <c r="CQ81" s="110" t="s">
        <v>1460</v>
      </c>
      <c r="CR81" s="113" t="s">
        <v>1460</v>
      </c>
    </row>
    <row r="82" s="93" customFormat="1" ht="15.4" customHeight="1" spans="1:96">
      <c r="A82" s="109" t="s">
        <v>1580</v>
      </c>
      <c r="B82" s="100"/>
      <c r="C82" s="100" t="s">
        <v>1280</v>
      </c>
      <c r="D82" s="100" t="s">
        <v>1581</v>
      </c>
      <c r="E82" s="99">
        <v>4983800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110" t="s">
        <v>1460</v>
      </c>
      <c r="L82" s="99">
        <v>0</v>
      </c>
      <c r="M82" s="99">
        <v>0</v>
      </c>
      <c r="N82" s="99">
        <v>0</v>
      </c>
      <c r="O82" s="99">
        <v>4983800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2591600</v>
      </c>
      <c r="W82" s="99">
        <v>0</v>
      </c>
      <c r="X82" s="99">
        <v>0</v>
      </c>
      <c r="Y82" s="99">
        <v>0</v>
      </c>
      <c r="Z82" s="99">
        <v>0</v>
      </c>
      <c r="AA82" s="99">
        <v>1542200</v>
      </c>
      <c r="AB82" s="99">
        <v>850000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  <c r="BA82" s="99">
        <v>0</v>
      </c>
      <c r="BB82" s="99">
        <v>0</v>
      </c>
      <c r="BC82" s="99">
        <v>0</v>
      </c>
      <c r="BD82" s="99">
        <v>0</v>
      </c>
      <c r="BE82" s="99">
        <v>0</v>
      </c>
      <c r="BF82" s="110" t="s">
        <v>1460</v>
      </c>
      <c r="BG82" s="110" t="s">
        <v>1460</v>
      </c>
      <c r="BH82" s="110" t="s">
        <v>1460</v>
      </c>
      <c r="BI82" s="110" t="s">
        <v>1460</v>
      </c>
      <c r="BJ82" s="110" t="s">
        <v>1460</v>
      </c>
      <c r="BK82" s="110" t="s">
        <v>1460</v>
      </c>
      <c r="BL82" s="110" t="s">
        <v>1460</v>
      </c>
      <c r="BM82" s="110" t="s">
        <v>1460</v>
      </c>
      <c r="BN82" s="110" t="s">
        <v>1460</v>
      </c>
      <c r="BO82" s="110" t="s">
        <v>1460</v>
      </c>
      <c r="BP82" s="110" t="s">
        <v>1460</v>
      </c>
      <c r="BQ82" s="99">
        <v>0</v>
      </c>
      <c r="BR82" s="99">
        <v>0</v>
      </c>
      <c r="BS82" s="99">
        <v>0</v>
      </c>
      <c r="BT82" s="99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110" t="s">
        <v>1460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110" t="s">
        <v>1460</v>
      </c>
      <c r="CR82" s="113" t="s">
        <v>1460</v>
      </c>
    </row>
    <row r="83" s="93" customFormat="1" ht="15.4" customHeight="1" spans="1:96">
      <c r="A83" s="109" t="s">
        <v>1582</v>
      </c>
      <c r="B83" s="100"/>
      <c r="C83" s="100" t="s">
        <v>1280</v>
      </c>
      <c r="D83" s="100" t="s">
        <v>1583</v>
      </c>
      <c r="E83" s="99">
        <v>370000</v>
      </c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110" t="s">
        <v>1460</v>
      </c>
      <c r="L83" s="99">
        <v>0</v>
      </c>
      <c r="M83" s="99">
        <v>0</v>
      </c>
      <c r="N83" s="99">
        <v>0</v>
      </c>
      <c r="O83" s="99">
        <v>370000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77914.96</v>
      </c>
      <c r="AB83" s="99">
        <v>0</v>
      </c>
      <c r="AC83" s="99">
        <v>0</v>
      </c>
      <c r="AD83" s="99">
        <v>0</v>
      </c>
      <c r="AE83" s="99">
        <v>0</v>
      </c>
      <c r="AF83" s="99">
        <v>255770.94</v>
      </c>
      <c r="AG83" s="99">
        <v>0</v>
      </c>
      <c r="AH83" s="99">
        <v>0</v>
      </c>
      <c r="AI83" s="99">
        <v>36314.1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  <c r="BA83" s="99">
        <v>0</v>
      </c>
      <c r="BB83" s="99">
        <v>0</v>
      </c>
      <c r="BC83" s="99">
        <v>0</v>
      </c>
      <c r="BD83" s="99">
        <v>0</v>
      </c>
      <c r="BE83" s="99">
        <v>0</v>
      </c>
      <c r="BF83" s="110" t="s">
        <v>1460</v>
      </c>
      <c r="BG83" s="110" t="s">
        <v>1460</v>
      </c>
      <c r="BH83" s="110" t="s">
        <v>1460</v>
      </c>
      <c r="BI83" s="110" t="s">
        <v>1460</v>
      </c>
      <c r="BJ83" s="110" t="s">
        <v>1460</v>
      </c>
      <c r="BK83" s="110" t="s">
        <v>1460</v>
      </c>
      <c r="BL83" s="110" t="s">
        <v>1460</v>
      </c>
      <c r="BM83" s="110" t="s">
        <v>1460</v>
      </c>
      <c r="BN83" s="110" t="s">
        <v>1460</v>
      </c>
      <c r="BO83" s="110" t="s">
        <v>1460</v>
      </c>
      <c r="BP83" s="110" t="s">
        <v>1460</v>
      </c>
      <c r="BQ83" s="99">
        <v>0</v>
      </c>
      <c r="BR83" s="99">
        <v>0</v>
      </c>
      <c r="BS83" s="99">
        <v>0</v>
      </c>
      <c r="BT83" s="99">
        <v>0</v>
      </c>
      <c r="BU83" s="99">
        <v>0</v>
      </c>
      <c r="BV83" s="99">
        <v>0</v>
      </c>
      <c r="BW83" s="99">
        <v>0</v>
      </c>
      <c r="BX83" s="99">
        <v>0</v>
      </c>
      <c r="BY83" s="99">
        <v>0</v>
      </c>
      <c r="BZ83" s="99">
        <v>0</v>
      </c>
      <c r="CA83" s="99">
        <v>0</v>
      </c>
      <c r="CB83" s="99">
        <v>0</v>
      </c>
      <c r="CC83" s="99">
        <v>0</v>
      </c>
      <c r="CD83" s="99">
        <v>0</v>
      </c>
      <c r="CE83" s="110" t="s">
        <v>1460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110" t="s">
        <v>1460</v>
      </c>
      <c r="CR83" s="113" t="s">
        <v>1460</v>
      </c>
    </row>
    <row r="84" s="93" customFormat="1" ht="15.4" customHeight="1" spans="1:96">
      <c r="A84" s="109" t="s">
        <v>1584</v>
      </c>
      <c r="B84" s="100"/>
      <c r="C84" s="100" t="s">
        <v>1280</v>
      </c>
      <c r="D84" s="100" t="s">
        <v>1585</v>
      </c>
      <c r="E84" s="99">
        <v>583193.32</v>
      </c>
      <c r="F84" s="99">
        <v>583193.32</v>
      </c>
      <c r="G84" s="99">
        <v>0</v>
      </c>
      <c r="H84" s="99">
        <v>0</v>
      </c>
      <c r="I84" s="99">
        <v>0</v>
      </c>
      <c r="J84" s="99">
        <v>0</v>
      </c>
      <c r="K84" s="110" t="s">
        <v>1460</v>
      </c>
      <c r="L84" s="99">
        <v>0</v>
      </c>
      <c r="M84" s="99">
        <v>0</v>
      </c>
      <c r="N84" s="99">
        <v>583193.32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110" t="s">
        <v>1460</v>
      </c>
      <c r="BG84" s="110" t="s">
        <v>1460</v>
      </c>
      <c r="BH84" s="110" t="s">
        <v>1460</v>
      </c>
      <c r="BI84" s="110" t="s">
        <v>1460</v>
      </c>
      <c r="BJ84" s="110" t="s">
        <v>1460</v>
      </c>
      <c r="BK84" s="110" t="s">
        <v>1460</v>
      </c>
      <c r="BL84" s="110" t="s">
        <v>1460</v>
      </c>
      <c r="BM84" s="110" t="s">
        <v>1460</v>
      </c>
      <c r="BN84" s="110" t="s">
        <v>1460</v>
      </c>
      <c r="BO84" s="110" t="s">
        <v>1460</v>
      </c>
      <c r="BP84" s="110" t="s">
        <v>1460</v>
      </c>
      <c r="BQ84" s="99">
        <v>0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0</v>
      </c>
      <c r="CB84" s="99">
        <v>0</v>
      </c>
      <c r="CC84" s="99">
        <v>0</v>
      </c>
      <c r="CD84" s="99">
        <v>0</v>
      </c>
      <c r="CE84" s="110" t="s">
        <v>1460</v>
      </c>
      <c r="CF84" s="99">
        <v>0</v>
      </c>
      <c r="CG84" s="99">
        <v>0</v>
      </c>
      <c r="CH84" s="99">
        <v>0</v>
      </c>
      <c r="CI84" s="99">
        <v>0</v>
      </c>
      <c r="CJ84" s="99">
        <v>0</v>
      </c>
      <c r="CK84" s="99">
        <v>0</v>
      </c>
      <c r="CL84" s="99">
        <v>0</v>
      </c>
      <c r="CM84" s="99">
        <v>0</v>
      </c>
      <c r="CN84" s="99">
        <v>0</v>
      </c>
      <c r="CO84" s="99">
        <v>0</v>
      </c>
      <c r="CP84" s="99">
        <v>0</v>
      </c>
      <c r="CQ84" s="110" t="s">
        <v>1460</v>
      </c>
      <c r="CR84" s="113" t="s">
        <v>1460</v>
      </c>
    </row>
    <row r="85" s="93" customFormat="1" ht="15.4" customHeight="1" spans="1:96">
      <c r="A85" s="109" t="s">
        <v>1586</v>
      </c>
      <c r="B85" s="100"/>
      <c r="C85" s="100" t="s">
        <v>1280</v>
      </c>
      <c r="D85" s="100" t="s">
        <v>1587</v>
      </c>
      <c r="E85" s="99">
        <v>0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110" t="s">
        <v>1460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110" t="s">
        <v>1460</v>
      </c>
      <c r="BG85" s="110" t="s">
        <v>1460</v>
      </c>
      <c r="BH85" s="110" t="s">
        <v>1460</v>
      </c>
      <c r="BI85" s="110" t="s">
        <v>1460</v>
      </c>
      <c r="BJ85" s="110" t="s">
        <v>1460</v>
      </c>
      <c r="BK85" s="110" t="s">
        <v>1460</v>
      </c>
      <c r="BL85" s="110" t="s">
        <v>1460</v>
      </c>
      <c r="BM85" s="110" t="s">
        <v>1460</v>
      </c>
      <c r="BN85" s="110" t="s">
        <v>1460</v>
      </c>
      <c r="BO85" s="110" t="s">
        <v>1460</v>
      </c>
      <c r="BP85" s="110" t="s">
        <v>1460</v>
      </c>
      <c r="BQ85" s="99">
        <v>0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0</v>
      </c>
      <c r="CD85" s="99">
        <v>0</v>
      </c>
      <c r="CE85" s="110" t="s">
        <v>1460</v>
      </c>
      <c r="CF85" s="99">
        <v>0</v>
      </c>
      <c r="CG85" s="99">
        <v>0</v>
      </c>
      <c r="CH85" s="99">
        <v>0</v>
      </c>
      <c r="CI85" s="99">
        <v>0</v>
      </c>
      <c r="CJ85" s="99">
        <v>0</v>
      </c>
      <c r="CK85" s="99">
        <v>0</v>
      </c>
      <c r="CL85" s="99">
        <v>0</v>
      </c>
      <c r="CM85" s="99">
        <v>0</v>
      </c>
      <c r="CN85" s="99">
        <v>0</v>
      </c>
      <c r="CO85" s="99">
        <v>0</v>
      </c>
      <c r="CP85" s="99">
        <v>0</v>
      </c>
      <c r="CQ85" s="110" t="s">
        <v>1460</v>
      </c>
      <c r="CR85" s="113" t="s">
        <v>1460</v>
      </c>
    </row>
    <row r="86" s="93" customFormat="1" ht="15.4" customHeight="1" spans="1:96">
      <c r="A86" s="109" t="s">
        <v>1588</v>
      </c>
      <c r="B86" s="100"/>
      <c r="C86" s="100" t="s">
        <v>1280</v>
      </c>
      <c r="D86" s="100" t="s">
        <v>1589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110" t="s">
        <v>1460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110" t="s">
        <v>1460</v>
      </c>
      <c r="BG86" s="110" t="s">
        <v>1460</v>
      </c>
      <c r="BH86" s="110" t="s">
        <v>1460</v>
      </c>
      <c r="BI86" s="110" t="s">
        <v>1460</v>
      </c>
      <c r="BJ86" s="110" t="s">
        <v>1460</v>
      </c>
      <c r="BK86" s="110" t="s">
        <v>1460</v>
      </c>
      <c r="BL86" s="110" t="s">
        <v>1460</v>
      </c>
      <c r="BM86" s="110" t="s">
        <v>1460</v>
      </c>
      <c r="BN86" s="110" t="s">
        <v>1460</v>
      </c>
      <c r="BO86" s="110" t="s">
        <v>1460</v>
      </c>
      <c r="BP86" s="110" t="s">
        <v>1460</v>
      </c>
      <c r="BQ86" s="99">
        <v>0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110" t="s">
        <v>1460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110" t="s">
        <v>1460</v>
      </c>
      <c r="CR86" s="113" t="s">
        <v>1460</v>
      </c>
    </row>
    <row r="87" s="93" customFormat="1" ht="15.4" customHeight="1" spans="1:96">
      <c r="A87" s="109" t="s">
        <v>1590</v>
      </c>
      <c r="B87" s="100"/>
      <c r="C87" s="100" t="s">
        <v>1280</v>
      </c>
      <c r="D87" s="100" t="s">
        <v>1591</v>
      </c>
      <c r="E87" s="99">
        <v>0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110" t="s">
        <v>1460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0</v>
      </c>
      <c r="AU87" s="99">
        <v>0</v>
      </c>
      <c r="AV87" s="99">
        <v>0</v>
      </c>
      <c r="AW87" s="99">
        <v>0</v>
      </c>
      <c r="AX87" s="99">
        <v>0</v>
      </c>
      <c r="AY87" s="99">
        <v>0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110" t="s">
        <v>1460</v>
      </c>
      <c r="BG87" s="110" t="s">
        <v>1460</v>
      </c>
      <c r="BH87" s="110" t="s">
        <v>1460</v>
      </c>
      <c r="BI87" s="110" t="s">
        <v>1460</v>
      </c>
      <c r="BJ87" s="110" t="s">
        <v>1460</v>
      </c>
      <c r="BK87" s="110" t="s">
        <v>1460</v>
      </c>
      <c r="BL87" s="110" t="s">
        <v>1460</v>
      </c>
      <c r="BM87" s="110" t="s">
        <v>1460</v>
      </c>
      <c r="BN87" s="110" t="s">
        <v>1460</v>
      </c>
      <c r="BO87" s="110" t="s">
        <v>1460</v>
      </c>
      <c r="BP87" s="110" t="s">
        <v>1460</v>
      </c>
      <c r="BQ87" s="99">
        <v>0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0</v>
      </c>
      <c r="CB87" s="99">
        <v>0</v>
      </c>
      <c r="CC87" s="99">
        <v>0</v>
      </c>
      <c r="CD87" s="99">
        <v>0</v>
      </c>
      <c r="CE87" s="110" t="s">
        <v>1460</v>
      </c>
      <c r="CF87" s="99">
        <v>0</v>
      </c>
      <c r="CG87" s="99">
        <v>0</v>
      </c>
      <c r="CH87" s="99">
        <v>0</v>
      </c>
      <c r="CI87" s="99">
        <v>0</v>
      </c>
      <c r="CJ87" s="99">
        <v>0</v>
      </c>
      <c r="CK87" s="99">
        <v>0</v>
      </c>
      <c r="CL87" s="99">
        <v>0</v>
      </c>
      <c r="CM87" s="99">
        <v>0</v>
      </c>
      <c r="CN87" s="99">
        <v>0</v>
      </c>
      <c r="CO87" s="99">
        <v>0</v>
      </c>
      <c r="CP87" s="99">
        <v>0</v>
      </c>
      <c r="CQ87" s="110" t="s">
        <v>1460</v>
      </c>
      <c r="CR87" s="113" t="s">
        <v>1460</v>
      </c>
    </row>
    <row r="88" s="93" customFormat="1" ht="15.4" customHeight="1" spans="1:96">
      <c r="A88" s="109" t="s">
        <v>1592</v>
      </c>
      <c r="B88" s="100"/>
      <c r="C88" s="100" t="s">
        <v>1280</v>
      </c>
      <c r="D88" s="100" t="s">
        <v>1593</v>
      </c>
      <c r="E88" s="99">
        <v>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110" t="s">
        <v>1460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  <c r="BA88" s="99">
        <v>0</v>
      </c>
      <c r="BB88" s="99">
        <v>0</v>
      </c>
      <c r="BC88" s="99">
        <v>0</v>
      </c>
      <c r="BD88" s="99">
        <v>0</v>
      </c>
      <c r="BE88" s="99">
        <v>0</v>
      </c>
      <c r="BF88" s="110" t="s">
        <v>1460</v>
      </c>
      <c r="BG88" s="110" t="s">
        <v>1460</v>
      </c>
      <c r="BH88" s="110" t="s">
        <v>1460</v>
      </c>
      <c r="BI88" s="110" t="s">
        <v>1460</v>
      </c>
      <c r="BJ88" s="110" t="s">
        <v>1460</v>
      </c>
      <c r="BK88" s="110" t="s">
        <v>1460</v>
      </c>
      <c r="BL88" s="110" t="s">
        <v>1460</v>
      </c>
      <c r="BM88" s="110" t="s">
        <v>1460</v>
      </c>
      <c r="BN88" s="110" t="s">
        <v>1460</v>
      </c>
      <c r="BO88" s="110" t="s">
        <v>1460</v>
      </c>
      <c r="BP88" s="110" t="s">
        <v>1460</v>
      </c>
      <c r="BQ88" s="99">
        <v>0</v>
      </c>
      <c r="BR88" s="99">
        <v>0</v>
      </c>
      <c r="BS88" s="99">
        <v>0</v>
      </c>
      <c r="BT88" s="99">
        <v>0</v>
      </c>
      <c r="BU88" s="99">
        <v>0</v>
      </c>
      <c r="BV88" s="99">
        <v>0</v>
      </c>
      <c r="BW88" s="99">
        <v>0</v>
      </c>
      <c r="BX88" s="99">
        <v>0</v>
      </c>
      <c r="BY88" s="99">
        <v>0</v>
      </c>
      <c r="BZ88" s="99">
        <v>0</v>
      </c>
      <c r="CA88" s="99">
        <v>0</v>
      </c>
      <c r="CB88" s="99">
        <v>0</v>
      </c>
      <c r="CC88" s="99">
        <v>0</v>
      </c>
      <c r="CD88" s="99">
        <v>0</v>
      </c>
      <c r="CE88" s="110" t="s">
        <v>1460</v>
      </c>
      <c r="CF88" s="99">
        <v>0</v>
      </c>
      <c r="CG88" s="99">
        <v>0</v>
      </c>
      <c r="CH88" s="99">
        <v>0</v>
      </c>
      <c r="CI88" s="99">
        <v>0</v>
      </c>
      <c r="CJ88" s="99">
        <v>0</v>
      </c>
      <c r="CK88" s="99">
        <v>0</v>
      </c>
      <c r="CL88" s="99">
        <v>0</v>
      </c>
      <c r="CM88" s="99">
        <v>0</v>
      </c>
      <c r="CN88" s="99">
        <v>0</v>
      </c>
      <c r="CO88" s="99">
        <v>0</v>
      </c>
      <c r="CP88" s="99">
        <v>0</v>
      </c>
      <c r="CQ88" s="110" t="s">
        <v>1460</v>
      </c>
      <c r="CR88" s="113" t="s">
        <v>1460</v>
      </c>
    </row>
    <row r="89" s="93" customFormat="1" ht="15.4" customHeight="1" spans="1:96">
      <c r="A89" s="109" t="s">
        <v>1594</v>
      </c>
      <c r="B89" s="100"/>
      <c r="C89" s="100" t="s">
        <v>1280</v>
      </c>
      <c r="D89" s="100" t="s">
        <v>452</v>
      </c>
      <c r="E89" s="99">
        <v>22500548.58</v>
      </c>
      <c r="F89" s="99">
        <v>18147569.5</v>
      </c>
      <c r="G89" s="99">
        <v>3435585.5</v>
      </c>
      <c r="H89" s="99">
        <v>1708962</v>
      </c>
      <c r="I89" s="99">
        <v>2421845.63</v>
      </c>
      <c r="J89" s="99">
        <v>3548377.22</v>
      </c>
      <c r="K89" s="110" t="s">
        <v>1460</v>
      </c>
      <c r="L89" s="99">
        <v>323611.59</v>
      </c>
      <c r="M89" s="99">
        <v>3507396.42</v>
      </c>
      <c r="N89" s="99">
        <v>3201791.14</v>
      </c>
      <c r="O89" s="99">
        <v>3602758.2</v>
      </c>
      <c r="P89" s="99">
        <v>558742.16</v>
      </c>
      <c r="Q89" s="99">
        <v>14894.06</v>
      </c>
      <c r="R89" s="99">
        <v>27286</v>
      </c>
      <c r="S89" s="99">
        <v>751.6</v>
      </c>
      <c r="T89" s="99">
        <v>55493.4</v>
      </c>
      <c r="U89" s="99">
        <v>85872.97</v>
      </c>
      <c r="V89" s="99">
        <v>144289.6</v>
      </c>
      <c r="W89" s="99">
        <v>0</v>
      </c>
      <c r="X89" s="99">
        <v>67263.43</v>
      </c>
      <c r="Y89" s="99">
        <v>104079.7</v>
      </c>
      <c r="Z89" s="99">
        <v>0</v>
      </c>
      <c r="AA89" s="99">
        <v>575979.71</v>
      </c>
      <c r="AB89" s="99">
        <v>50750</v>
      </c>
      <c r="AC89" s="99">
        <v>0</v>
      </c>
      <c r="AD89" s="99">
        <v>1264271.25</v>
      </c>
      <c r="AE89" s="99">
        <v>9579</v>
      </c>
      <c r="AF89" s="99">
        <v>243054.51</v>
      </c>
      <c r="AG89" s="99">
        <v>0</v>
      </c>
      <c r="AH89" s="99">
        <v>0</v>
      </c>
      <c r="AI89" s="99">
        <v>99168.49</v>
      </c>
      <c r="AJ89" s="99">
        <v>10000</v>
      </c>
      <c r="AK89" s="99">
        <v>21767.82</v>
      </c>
      <c r="AL89" s="99">
        <v>1040</v>
      </c>
      <c r="AM89" s="99">
        <v>1338</v>
      </c>
      <c r="AN89" s="99">
        <v>41000</v>
      </c>
      <c r="AO89" s="99">
        <v>0</v>
      </c>
      <c r="AP89" s="99">
        <v>226136.5</v>
      </c>
      <c r="AQ89" s="99">
        <v>750220.88</v>
      </c>
      <c r="AR89" s="99">
        <v>0</v>
      </c>
      <c r="AS89" s="99">
        <v>0</v>
      </c>
      <c r="AT89" s="99">
        <v>0</v>
      </c>
      <c r="AU89" s="99">
        <v>0</v>
      </c>
      <c r="AV89" s="99">
        <v>32864</v>
      </c>
      <c r="AW89" s="99">
        <v>11500</v>
      </c>
      <c r="AX89" s="99">
        <v>58485.68</v>
      </c>
      <c r="AY89" s="99">
        <v>0</v>
      </c>
      <c r="AZ89" s="99">
        <v>0</v>
      </c>
      <c r="BA89" s="99">
        <v>0</v>
      </c>
      <c r="BB89" s="99">
        <v>647371.2</v>
      </c>
      <c r="BC89" s="99">
        <v>0</v>
      </c>
      <c r="BD89" s="99">
        <v>0</v>
      </c>
      <c r="BE89" s="99">
        <v>0</v>
      </c>
      <c r="BF89" s="110" t="s">
        <v>1460</v>
      </c>
      <c r="BG89" s="110" t="s">
        <v>1460</v>
      </c>
      <c r="BH89" s="110" t="s">
        <v>1460</v>
      </c>
      <c r="BI89" s="110" t="s">
        <v>1460</v>
      </c>
      <c r="BJ89" s="110" t="s">
        <v>1460</v>
      </c>
      <c r="BK89" s="110" t="s">
        <v>1460</v>
      </c>
      <c r="BL89" s="110" t="s">
        <v>1460</v>
      </c>
      <c r="BM89" s="110" t="s">
        <v>1460</v>
      </c>
      <c r="BN89" s="110" t="s">
        <v>1460</v>
      </c>
      <c r="BO89" s="110" t="s">
        <v>1460</v>
      </c>
      <c r="BP89" s="110" t="s">
        <v>1460</v>
      </c>
      <c r="BQ89" s="99">
        <v>0</v>
      </c>
      <c r="BR89" s="99">
        <v>0</v>
      </c>
      <c r="BS89" s="99">
        <v>0</v>
      </c>
      <c r="BT89" s="99">
        <v>0</v>
      </c>
      <c r="BU89" s="99">
        <v>0</v>
      </c>
      <c r="BV89" s="99">
        <v>0</v>
      </c>
      <c r="BW89" s="99">
        <v>0</v>
      </c>
      <c r="BX89" s="99">
        <v>0</v>
      </c>
      <c r="BY89" s="99">
        <v>0</v>
      </c>
      <c r="BZ89" s="99">
        <v>0</v>
      </c>
      <c r="CA89" s="99">
        <v>0</v>
      </c>
      <c r="CB89" s="99">
        <v>0</v>
      </c>
      <c r="CC89" s="99">
        <v>0</v>
      </c>
      <c r="CD89" s="99">
        <v>0</v>
      </c>
      <c r="CE89" s="110" t="s">
        <v>1460</v>
      </c>
      <c r="CF89" s="99">
        <v>0</v>
      </c>
      <c r="CG89" s="99">
        <v>0</v>
      </c>
      <c r="CH89" s="99">
        <v>0</v>
      </c>
      <c r="CI89" s="99">
        <v>0</v>
      </c>
      <c r="CJ89" s="99">
        <v>0</v>
      </c>
      <c r="CK89" s="99">
        <v>0</v>
      </c>
      <c r="CL89" s="99">
        <v>0</v>
      </c>
      <c r="CM89" s="99">
        <v>0</v>
      </c>
      <c r="CN89" s="99">
        <v>0</v>
      </c>
      <c r="CO89" s="99">
        <v>0</v>
      </c>
      <c r="CP89" s="99">
        <v>0</v>
      </c>
      <c r="CQ89" s="110" t="s">
        <v>1460</v>
      </c>
      <c r="CR89" s="113" t="s">
        <v>1460</v>
      </c>
    </row>
    <row r="90" s="93" customFormat="1" ht="15.4" customHeight="1" spans="1:96">
      <c r="A90" s="109" t="s">
        <v>1595</v>
      </c>
      <c r="B90" s="100"/>
      <c r="C90" s="100" t="s">
        <v>1280</v>
      </c>
      <c r="D90" s="100" t="s">
        <v>1596</v>
      </c>
      <c r="E90" s="99">
        <v>1312809.38</v>
      </c>
      <c r="F90" s="99">
        <v>1052969.84</v>
      </c>
      <c r="G90" s="99">
        <v>247071.5</v>
      </c>
      <c r="H90" s="99">
        <v>300726.5</v>
      </c>
      <c r="I90" s="99">
        <v>283512.63</v>
      </c>
      <c r="J90" s="99">
        <v>221659.21</v>
      </c>
      <c r="K90" s="110" t="s">
        <v>1460</v>
      </c>
      <c r="L90" s="99">
        <v>0</v>
      </c>
      <c r="M90" s="99">
        <v>0</v>
      </c>
      <c r="N90" s="99">
        <v>0</v>
      </c>
      <c r="O90" s="99">
        <v>106205.46</v>
      </c>
      <c r="P90" s="99">
        <v>11908.2</v>
      </c>
      <c r="Q90" s="99">
        <v>9509.45</v>
      </c>
      <c r="R90" s="99">
        <v>0</v>
      </c>
      <c r="S90" s="99">
        <v>299.6</v>
      </c>
      <c r="T90" s="99">
        <v>0</v>
      </c>
      <c r="U90" s="99">
        <v>0</v>
      </c>
      <c r="V90" s="99">
        <v>8297.99</v>
      </c>
      <c r="W90" s="99">
        <v>0</v>
      </c>
      <c r="X90" s="99">
        <v>0</v>
      </c>
      <c r="Y90" s="99">
        <v>31276.16</v>
      </c>
      <c r="Z90" s="99">
        <v>0</v>
      </c>
      <c r="AA90" s="99">
        <v>529.2</v>
      </c>
      <c r="AB90" s="99">
        <v>2400</v>
      </c>
      <c r="AC90" s="99">
        <v>0</v>
      </c>
      <c r="AD90" s="99">
        <v>5900</v>
      </c>
      <c r="AE90" s="99">
        <v>6707</v>
      </c>
      <c r="AF90" s="99">
        <v>421.5</v>
      </c>
      <c r="AG90" s="99">
        <v>0</v>
      </c>
      <c r="AH90" s="99">
        <v>0</v>
      </c>
      <c r="AI90" s="99">
        <v>9476</v>
      </c>
      <c r="AJ90" s="99">
        <v>0</v>
      </c>
      <c r="AK90" s="99">
        <v>10983.36</v>
      </c>
      <c r="AL90" s="99">
        <v>1040</v>
      </c>
      <c r="AM90" s="99">
        <v>1338</v>
      </c>
      <c r="AN90" s="99">
        <v>0</v>
      </c>
      <c r="AO90" s="99">
        <v>0</v>
      </c>
      <c r="AP90" s="99">
        <v>6119</v>
      </c>
      <c r="AQ90" s="99">
        <v>153634.08</v>
      </c>
      <c r="AR90" s="99">
        <v>0</v>
      </c>
      <c r="AS90" s="99">
        <v>0</v>
      </c>
      <c r="AT90" s="99">
        <v>0</v>
      </c>
      <c r="AU90" s="99">
        <v>0</v>
      </c>
      <c r="AV90" s="99">
        <v>1028</v>
      </c>
      <c r="AW90" s="99">
        <v>0</v>
      </c>
      <c r="AX90" s="99">
        <v>1012</v>
      </c>
      <c r="AY90" s="99">
        <v>0</v>
      </c>
      <c r="AZ90" s="99">
        <v>0</v>
      </c>
      <c r="BA90" s="99">
        <v>0</v>
      </c>
      <c r="BB90" s="99">
        <v>151594.08</v>
      </c>
      <c r="BC90" s="99">
        <v>0</v>
      </c>
      <c r="BD90" s="99">
        <v>0</v>
      </c>
      <c r="BE90" s="99">
        <v>0</v>
      </c>
      <c r="BF90" s="110" t="s">
        <v>1460</v>
      </c>
      <c r="BG90" s="110" t="s">
        <v>1460</v>
      </c>
      <c r="BH90" s="110" t="s">
        <v>1460</v>
      </c>
      <c r="BI90" s="110" t="s">
        <v>1460</v>
      </c>
      <c r="BJ90" s="110" t="s">
        <v>1460</v>
      </c>
      <c r="BK90" s="110" t="s">
        <v>1460</v>
      </c>
      <c r="BL90" s="110" t="s">
        <v>1460</v>
      </c>
      <c r="BM90" s="110" t="s">
        <v>1460</v>
      </c>
      <c r="BN90" s="110" t="s">
        <v>1460</v>
      </c>
      <c r="BO90" s="110" t="s">
        <v>1460</v>
      </c>
      <c r="BP90" s="110" t="s">
        <v>1460</v>
      </c>
      <c r="BQ90" s="99">
        <v>0</v>
      </c>
      <c r="BR90" s="99">
        <v>0</v>
      </c>
      <c r="BS90" s="99">
        <v>0</v>
      </c>
      <c r="BT90" s="99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110" t="s">
        <v>1460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110" t="s">
        <v>1460</v>
      </c>
      <c r="CR90" s="113" t="s">
        <v>1460</v>
      </c>
    </row>
    <row r="91" s="93" customFormat="1" ht="15.4" customHeight="1" spans="1:96">
      <c r="A91" s="109" t="s">
        <v>1597</v>
      </c>
      <c r="B91" s="100"/>
      <c r="C91" s="100" t="s">
        <v>1280</v>
      </c>
      <c r="D91" s="100" t="s">
        <v>1465</v>
      </c>
      <c r="E91" s="99">
        <v>1312809.38</v>
      </c>
      <c r="F91" s="99">
        <v>1052969.84</v>
      </c>
      <c r="G91" s="99">
        <v>247071.5</v>
      </c>
      <c r="H91" s="99">
        <v>300726.5</v>
      </c>
      <c r="I91" s="99">
        <v>283512.63</v>
      </c>
      <c r="J91" s="99">
        <v>221659.21</v>
      </c>
      <c r="K91" s="110" t="s">
        <v>1460</v>
      </c>
      <c r="L91" s="99">
        <v>0</v>
      </c>
      <c r="M91" s="99">
        <v>0</v>
      </c>
      <c r="N91" s="99">
        <v>0</v>
      </c>
      <c r="O91" s="99">
        <v>106205.46</v>
      </c>
      <c r="P91" s="99">
        <v>11908.2</v>
      </c>
      <c r="Q91" s="99">
        <v>9509.45</v>
      </c>
      <c r="R91" s="99">
        <v>0</v>
      </c>
      <c r="S91" s="99">
        <v>299.6</v>
      </c>
      <c r="T91" s="99">
        <v>0</v>
      </c>
      <c r="U91" s="99">
        <v>0</v>
      </c>
      <c r="V91" s="99">
        <v>8297.99</v>
      </c>
      <c r="W91" s="99">
        <v>0</v>
      </c>
      <c r="X91" s="99">
        <v>0</v>
      </c>
      <c r="Y91" s="99">
        <v>31276.16</v>
      </c>
      <c r="Z91" s="99">
        <v>0</v>
      </c>
      <c r="AA91" s="99">
        <v>529.2</v>
      </c>
      <c r="AB91" s="99">
        <v>2400</v>
      </c>
      <c r="AC91" s="99">
        <v>0</v>
      </c>
      <c r="AD91" s="99">
        <v>5900</v>
      </c>
      <c r="AE91" s="99">
        <v>6707</v>
      </c>
      <c r="AF91" s="99">
        <v>421.5</v>
      </c>
      <c r="AG91" s="99">
        <v>0</v>
      </c>
      <c r="AH91" s="99">
        <v>0</v>
      </c>
      <c r="AI91" s="99">
        <v>9476</v>
      </c>
      <c r="AJ91" s="99">
        <v>0</v>
      </c>
      <c r="AK91" s="99">
        <v>10983.36</v>
      </c>
      <c r="AL91" s="99">
        <v>1040</v>
      </c>
      <c r="AM91" s="99">
        <v>1338</v>
      </c>
      <c r="AN91" s="99">
        <v>0</v>
      </c>
      <c r="AO91" s="99">
        <v>0</v>
      </c>
      <c r="AP91" s="99">
        <v>6119</v>
      </c>
      <c r="AQ91" s="99">
        <v>153634.08</v>
      </c>
      <c r="AR91" s="99">
        <v>0</v>
      </c>
      <c r="AS91" s="99">
        <v>0</v>
      </c>
      <c r="AT91" s="99">
        <v>0</v>
      </c>
      <c r="AU91" s="99">
        <v>0</v>
      </c>
      <c r="AV91" s="99">
        <v>1028</v>
      </c>
      <c r="AW91" s="99">
        <v>0</v>
      </c>
      <c r="AX91" s="99">
        <v>1012</v>
      </c>
      <c r="AY91" s="99">
        <v>0</v>
      </c>
      <c r="AZ91" s="99">
        <v>0</v>
      </c>
      <c r="BA91" s="99">
        <v>0</v>
      </c>
      <c r="BB91" s="99">
        <v>151594.08</v>
      </c>
      <c r="BC91" s="99">
        <v>0</v>
      </c>
      <c r="BD91" s="99">
        <v>0</v>
      </c>
      <c r="BE91" s="99">
        <v>0</v>
      </c>
      <c r="BF91" s="110" t="s">
        <v>1460</v>
      </c>
      <c r="BG91" s="110" t="s">
        <v>1460</v>
      </c>
      <c r="BH91" s="110" t="s">
        <v>1460</v>
      </c>
      <c r="BI91" s="110" t="s">
        <v>1460</v>
      </c>
      <c r="BJ91" s="110" t="s">
        <v>1460</v>
      </c>
      <c r="BK91" s="110" t="s">
        <v>1460</v>
      </c>
      <c r="BL91" s="110" t="s">
        <v>1460</v>
      </c>
      <c r="BM91" s="110" t="s">
        <v>1460</v>
      </c>
      <c r="BN91" s="110" t="s">
        <v>1460</v>
      </c>
      <c r="BO91" s="110" t="s">
        <v>1460</v>
      </c>
      <c r="BP91" s="110" t="s">
        <v>1460</v>
      </c>
      <c r="BQ91" s="99">
        <v>0</v>
      </c>
      <c r="BR91" s="99">
        <v>0</v>
      </c>
      <c r="BS91" s="99">
        <v>0</v>
      </c>
      <c r="BT91" s="99">
        <v>0</v>
      </c>
      <c r="BU91" s="99">
        <v>0</v>
      </c>
      <c r="BV91" s="99">
        <v>0</v>
      </c>
      <c r="BW91" s="99">
        <v>0</v>
      </c>
      <c r="BX91" s="99">
        <v>0</v>
      </c>
      <c r="BY91" s="99">
        <v>0</v>
      </c>
      <c r="BZ91" s="99">
        <v>0</v>
      </c>
      <c r="CA91" s="99">
        <v>0</v>
      </c>
      <c r="CB91" s="99">
        <v>0</v>
      </c>
      <c r="CC91" s="99">
        <v>0</v>
      </c>
      <c r="CD91" s="99">
        <v>0</v>
      </c>
      <c r="CE91" s="110" t="s">
        <v>1460</v>
      </c>
      <c r="CF91" s="99">
        <v>0</v>
      </c>
      <c r="CG91" s="99">
        <v>0</v>
      </c>
      <c r="CH91" s="99">
        <v>0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110" t="s">
        <v>1460</v>
      </c>
      <c r="CR91" s="113" t="s">
        <v>1460</v>
      </c>
    </row>
    <row r="92" s="93" customFormat="1" ht="15.4" customHeight="1" spans="1:96">
      <c r="A92" s="109" t="s">
        <v>1598</v>
      </c>
      <c r="B92" s="100"/>
      <c r="C92" s="100" t="s">
        <v>1280</v>
      </c>
      <c r="D92" s="100" t="s">
        <v>1599</v>
      </c>
      <c r="E92" s="99">
        <v>18302097.27</v>
      </c>
      <c r="F92" s="99">
        <v>16379155.48</v>
      </c>
      <c r="G92" s="99">
        <v>3039838</v>
      </c>
      <c r="H92" s="99">
        <v>1170086.5</v>
      </c>
      <c r="I92" s="99">
        <v>2035861</v>
      </c>
      <c r="J92" s="99">
        <v>3165789.83</v>
      </c>
      <c r="K92" s="110" t="s">
        <v>1460</v>
      </c>
      <c r="L92" s="99">
        <v>323611.59</v>
      </c>
      <c r="M92" s="99">
        <v>3453355.42</v>
      </c>
      <c r="N92" s="99">
        <v>3190613.14</v>
      </c>
      <c r="O92" s="99">
        <v>1453341.79</v>
      </c>
      <c r="P92" s="99">
        <v>503985.07</v>
      </c>
      <c r="Q92" s="99">
        <v>0</v>
      </c>
      <c r="R92" s="99">
        <v>0</v>
      </c>
      <c r="S92" s="99">
        <v>292</v>
      </c>
      <c r="T92" s="99">
        <v>53933.4</v>
      </c>
      <c r="U92" s="99">
        <v>85872.97</v>
      </c>
      <c r="V92" s="99">
        <v>98103.01</v>
      </c>
      <c r="W92" s="99">
        <v>0</v>
      </c>
      <c r="X92" s="99">
        <v>67263.43</v>
      </c>
      <c r="Y92" s="99">
        <v>61518.9</v>
      </c>
      <c r="Z92" s="99">
        <v>0</v>
      </c>
      <c r="AA92" s="99">
        <v>0</v>
      </c>
      <c r="AB92" s="99">
        <v>30800</v>
      </c>
      <c r="AC92" s="99">
        <v>0</v>
      </c>
      <c r="AD92" s="99">
        <v>17294</v>
      </c>
      <c r="AE92" s="99">
        <v>0</v>
      </c>
      <c r="AF92" s="99">
        <v>238518.01</v>
      </c>
      <c r="AG92" s="99">
        <v>0</v>
      </c>
      <c r="AH92" s="99">
        <v>0</v>
      </c>
      <c r="AI92" s="99">
        <v>33758</v>
      </c>
      <c r="AJ92" s="99">
        <v>10000</v>
      </c>
      <c r="AK92" s="99">
        <v>2500</v>
      </c>
      <c r="AL92" s="99">
        <v>0</v>
      </c>
      <c r="AM92" s="99">
        <v>0</v>
      </c>
      <c r="AN92" s="99">
        <v>41000</v>
      </c>
      <c r="AO92" s="99">
        <v>0</v>
      </c>
      <c r="AP92" s="99">
        <v>208503</v>
      </c>
      <c r="AQ92" s="99">
        <v>469600</v>
      </c>
      <c r="AR92" s="99">
        <v>0</v>
      </c>
      <c r="AS92" s="99">
        <v>0</v>
      </c>
      <c r="AT92" s="99">
        <v>0</v>
      </c>
      <c r="AU92" s="99">
        <v>0</v>
      </c>
      <c r="AV92" s="99">
        <v>31836</v>
      </c>
      <c r="AW92" s="99">
        <v>0</v>
      </c>
      <c r="AX92" s="99">
        <v>57473.68</v>
      </c>
      <c r="AY92" s="99">
        <v>0</v>
      </c>
      <c r="AZ92" s="99">
        <v>0</v>
      </c>
      <c r="BA92" s="99">
        <v>0</v>
      </c>
      <c r="BB92" s="99">
        <v>380290.32</v>
      </c>
      <c r="BC92" s="99">
        <v>0</v>
      </c>
      <c r="BD92" s="99">
        <v>0</v>
      </c>
      <c r="BE92" s="99">
        <v>0</v>
      </c>
      <c r="BF92" s="110" t="s">
        <v>1460</v>
      </c>
      <c r="BG92" s="110" t="s">
        <v>1460</v>
      </c>
      <c r="BH92" s="110" t="s">
        <v>1460</v>
      </c>
      <c r="BI92" s="110" t="s">
        <v>1460</v>
      </c>
      <c r="BJ92" s="110" t="s">
        <v>1460</v>
      </c>
      <c r="BK92" s="110" t="s">
        <v>1460</v>
      </c>
      <c r="BL92" s="110" t="s">
        <v>1460</v>
      </c>
      <c r="BM92" s="110" t="s">
        <v>1460</v>
      </c>
      <c r="BN92" s="110" t="s">
        <v>1460</v>
      </c>
      <c r="BO92" s="110" t="s">
        <v>1460</v>
      </c>
      <c r="BP92" s="110" t="s">
        <v>1460</v>
      </c>
      <c r="BQ92" s="99">
        <v>0</v>
      </c>
      <c r="BR92" s="99">
        <v>0</v>
      </c>
      <c r="BS92" s="99">
        <v>0</v>
      </c>
      <c r="BT92" s="99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110" t="s">
        <v>1460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110" t="s">
        <v>1460</v>
      </c>
      <c r="CR92" s="113" t="s">
        <v>1460</v>
      </c>
    </row>
    <row r="93" s="93" customFormat="1" ht="15.4" customHeight="1" spans="1:96">
      <c r="A93" s="109" t="s">
        <v>1600</v>
      </c>
      <c r="B93" s="100"/>
      <c r="C93" s="100" t="s">
        <v>1280</v>
      </c>
      <c r="D93" s="100" t="s">
        <v>1601</v>
      </c>
      <c r="E93" s="99">
        <v>6832847.27</v>
      </c>
      <c r="F93" s="99">
        <v>4909905.48</v>
      </c>
      <c r="G93" s="99">
        <v>635104</v>
      </c>
      <c r="H93" s="99">
        <v>113595</v>
      </c>
      <c r="I93" s="99">
        <v>435861</v>
      </c>
      <c r="J93" s="99">
        <v>1019218.8</v>
      </c>
      <c r="K93" s="110" t="s">
        <v>1460</v>
      </c>
      <c r="L93" s="99">
        <v>276700</v>
      </c>
      <c r="M93" s="99">
        <v>1099830.42</v>
      </c>
      <c r="N93" s="99">
        <v>1329596.26</v>
      </c>
      <c r="O93" s="99">
        <v>1453341.79</v>
      </c>
      <c r="P93" s="99">
        <v>503985.07</v>
      </c>
      <c r="Q93" s="99">
        <v>0</v>
      </c>
      <c r="R93" s="99">
        <v>0</v>
      </c>
      <c r="S93" s="99">
        <v>292</v>
      </c>
      <c r="T93" s="99">
        <v>53933.4</v>
      </c>
      <c r="U93" s="99">
        <v>85872.97</v>
      </c>
      <c r="V93" s="99">
        <v>98103.01</v>
      </c>
      <c r="W93" s="99">
        <v>0</v>
      </c>
      <c r="X93" s="99">
        <v>67263.43</v>
      </c>
      <c r="Y93" s="99">
        <v>61518.9</v>
      </c>
      <c r="Z93" s="99">
        <v>0</v>
      </c>
      <c r="AA93" s="99">
        <v>0</v>
      </c>
      <c r="AB93" s="99">
        <v>30800</v>
      </c>
      <c r="AC93" s="99">
        <v>0</v>
      </c>
      <c r="AD93" s="99">
        <v>17294</v>
      </c>
      <c r="AE93" s="99">
        <v>0</v>
      </c>
      <c r="AF93" s="99">
        <v>238518.01</v>
      </c>
      <c r="AG93" s="99">
        <v>0</v>
      </c>
      <c r="AH93" s="99">
        <v>0</v>
      </c>
      <c r="AI93" s="99">
        <v>33758</v>
      </c>
      <c r="AJ93" s="99">
        <v>10000</v>
      </c>
      <c r="AK93" s="99">
        <v>2500</v>
      </c>
      <c r="AL93" s="99">
        <v>0</v>
      </c>
      <c r="AM93" s="99">
        <v>0</v>
      </c>
      <c r="AN93" s="99">
        <v>41000</v>
      </c>
      <c r="AO93" s="99">
        <v>0</v>
      </c>
      <c r="AP93" s="99">
        <v>208503</v>
      </c>
      <c r="AQ93" s="99">
        <v>469600</v>
      </c>
      <c r="AR93" s="99">
        <v>0</v>
      </c>
      <c r="AS93" s="99">
        <v>0</v>
      </c>
      <c r="AT93" s="99">
        <v>0</v>
      </c>
      <c r="AU93" s="99">
        <v>0</v>
      </c>
      <c r="AV93" s="99">
        <v>31836</v>
      </c>
      <c r="AW93" s="99">
        <v>0</v>
      </c>
      <c r="AX93" s="99">
        <v>57473.68</v>
      </c>
      <c r="AY93" s="99">
        <v>0</v>
      </c>
      <c r="AZ93" s="99">
        <v>0</v>
      </c>
      <c r="BA93" s="99">
        <v>0</v>
      </c>
      <c r="BB93" s="99">
        <v>380290.32</v>
      </c>
      <c r="BC93" s="99">
        <v>0</v>
      </c>
      <c r="BD93" s="99">
        <v>0</v>
      </c>
      <c r="BE93" s="99">
        <v>0</v>
      </c>
      <c r="BF93" s="110" t="s">
        <v>1460</v>
      </c>
      <c r="BG93" s="110" t="s">
        <v>1460</v>
      </c>
      <c r="BH93" s="110" t="s">
        <v>1460</v>
      </c>
      <c r="BI93" s="110" t="s">
        <v>1460</v>
      </c>
      <c r="BJ93" s="110" t="s">
        <v>1460</v>
      </c>
      <c r="BK93" s="110" t="s">
        <v>1460</v>
      </c>
      <c r="BL93" s="110" t="s">
        <v>1460</v>
      </c>
      <c r="BM93" s="110" t="s">
        <v>1460</v>
      </c>
      <c r="BN93" s="110" t="s">
        <v>1460</v>
      </c>
      <c r="BO93" s="110" t="s">
        <v>1460</v>
      </c>
      <c r="BP93" s="110" t="s">
        <v>1460</v>
      </c>
      <c r="BQ93" s="99">
        <v>0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0</v>
      </c>
      <c r="CD93" s="99">
        <v>0</v>
      </c>
      <c r="CE93" s="110" t="s">
        <v>1460</v>
      </c>
      <c r="CF93" s="99">
        <v>0</v>
      </c>
      <c r="CG93" s="99">
        <v>0</v>
      </c>
      <c r="CH93" s="99">
        <v>0</v>
      </c>
      <c r="CI93" s="99">
        <v>0</v>
      </c>
      <c r="CJ93" s="99">
        <v>0</v>
      </c>
      <c r="CK93" s="99">
        <v>0</v>
      </c>
      <c r="CL93" s="99">
        <v>0</v>
      </c>
      <c r="CM93" s="99">
        <v>0</v>
      </c>
      <c r="CN93" s="99">
        <v>0</v>
      </c>
      <c r="CO93" s="99">
        <v>0</v>
      </c>
      <c r="CP93" s="99">
        <v>0</v>
      </c>
      <c r="CQ93" s="110" t="s">
        <v>1460</v>
      </c>
      <c r="CR93" s="113" t="s">
        <v>1460</v>
      </c>
    </row>
    <row r="94" s="93" customFormat="1" ht="15.4" customHeight="1" spans="1:96">
      <c r="A94" s="109" t="s">
        <v>1602</v>
      </c>
      <c r="B94" s="100"/>
      <c r="C94" s="100" t="s">
        <v>1280</v>
      </c>
      <c r="D94" s="100" t="s">
        <v>1603</v>
      </c>
      <c r="E94" s="99">
        <v>11469250</v>
      </c>
      <c r="F94" s="99">
        <v>11469250</v>
      </c>
      <c r="G94" s="99">
        <v>2404734</v>
      </c>
      <c r="H94" s="99">
        <v>1056491.5</v>
      </c>
      <c r="I94" s="99">
        <v>1600000</v>
      </c>
      <c r="J94" s="99">
        <v>2146571.03</v>
      </c>
      <c r="K94" s="110" t="s">
        <v>1460</v>
      </c>
      <c r="L94" s="99">
        <v>46911.59</v>
      </c>
      <c r="M94" s="99">
        <v>2353525</v>
      </c>
      <c r="N94" s="99">
        <v>1861016.88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  <c r="AR94" s="99">
        <v>0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0</v>
      </c>
      <c r="AY94" s="99">
        <v>0</v>
      </c>
      <c r="AZ94" s="99">
        <v>0</v>
      </c>
      <c r="BA94" s="99">
        <v>0</v>
      </c>
      <c r="BB94" s="99">
        <v>0</v>
      </c>
      <c r="BC94" s="99">
        <v>0</v>
      </c>
      <c r="BD94" s="99">
        <v>0</v>
      </c>
      <c r="BE94" s="99">
        <v>0</v>
      </c>
      <c r="BF94" s="110" t="s">
        <v>1460</v>
      </c>
      <c r="BG94" s="110" t="s">
        <v>1460</v>
      </c>
      <c r="BH94" s="110" t="s">
        <v>1460</v>
      </c>
      <c r="BI94" s="110" t="s">
        <v>1460</v>
      </c>
      <c r="BJ94" s="110" t="s">
        <v>1460</v>
      </c>
      <c r="BK94" s="110" t="s">
        <v>1460</v>
      </c>
      <c r="BL94" s="110" t="s">
        <v>1460</v>
      </c>
      <c r="BM94" s="110" t="s">
        <v>1460</v>
      </c>
      <c r="BN94" s="110" t="s">
        <v>1460</v>
      </c>
      <c r="BO94" s="110" t="s">
        <v>1460</v>
      </c>
      <c r="BP94" s="110" t="s">
        <v>1460</v>
      </c>
      <c r="BQ94" s="99">
        <v>0</v>
      </c>
      <c r="BR94" s="99">
        <v>0</v>
      </c>
      <c r="BS94" s="99">
        <v>0</v>
      </c>
      <c r="BT94" s="99">
        <v>0</v>
      </c>
      <c r="BU94" s="99">
        <v>0</v>
      </c>
      <c r="BV94" s="99">
        <v>0</v>
      </c>
      <c r="BW94" s="99">
        <v>0</v>
      </c>
      <c r="BX94" s="99">
        <v>0</v>
      </c>
      <c r="BY94" s="99">
        <v>0</v>
      </c>
      <c r="BZ94" s="99">
        <v>0</v>
      </c>
      <c r="CA94" s="99">
        <v>0</v>
      </c>
      <c r="CB94" s="99">
        <v>0</v>
      </c>
      <c r="CC94" s="99">
        <v>0</v>
      </c>
      <c r="CD94" s="99">
        <v>0</v>
      </c>
      <c r="CE94" s="110" t="s">
        <v>1460</v>
      </c>
      <c r="CF94" s="99">
        <v>0</v>
      </c>
      <c r="CG94" s="99">
        <v>0</v>
      </c>
      <c r="CH94" s="99">
        <v>0</v>
      </c>
      <c r="CI94" s="99">
        <v>0</v>
      </c>
      <c r="CJ94" s="99">
        <v>0</v>
      </c>
      <c r="CK94" s="99">
        <v>0</v>
      </c>
      <c r="CL94" s="99">
        <v>0</v>
      </c>
      <c r="CM94" s="99">
        <v>0</v>
      </c>
      <c r="CN94" s="99">
        <v>0</v>
      </c>
      <c r="CO94" s="99">
        <v>0</v>
      </c>
      <c r="CP94" s="99">
        <v>0</v>
      </c>
      <c r="CQ94" s="110" t="s">
        <v>1460</v>
      </c>
      <c r="CR94" s="113" t="s">
        <v>1460</v>
      </c>
    </row>
    <row r="95" s="93" customFormat="1" ht="15.4" customHeight="1" spans="1:96">
      <c r="A95" s="109" t="s">
        <v>1604</v>
      </c>
      <c r="B95" s="100"/>
      <c r="C95" s="100" t="s">
        <v>1280</v>
      </c>
      <c r="D95" s="100" t="s">
        <v>1605</v>
      </c>
      <c r="E95" s="99">
        <v>0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110" t="s">
        <v>1460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  <c r="BA95" s="99">
        <v>0</v>
      </c>
      <c r="BB95" s="99">
        <v>0</v>
      </c>
      <c r="BC95" s="99">
        <v>0</v>
      </c>
      <c r="BD95" s="99">
        <v>0</v>
      </c>
      <c r="BE95" s="99">
        <v>0</v>
      </c>
      <c r="BF95" s="110" t="s">
        <v>1460</v>
      </c>
      <c r="BG95" s="110" t="s">
        <v>1460</v>
      </c>
      <c r="BH95" s="110" t="s">
        <v>1460</v>
      </c>
      <c r="BI95" s="110" t="s">
        <v>1460</v>
      </c>
      <c r="BJ95" s="110" t="s">
        <v>1460</v>
      </c>
      <c r="BK95" s="110" t="s">
        <v>1460</v>
      </c>
      <c r="BL95" s="110" t="s">
        <v>1460</v>
      </c>
      <c r="BM95" s="110" t="s">
        <v>1460</v>
      </c>
      <c r="BN95" s="110" t="s">
        <v>1460</v>
      </c>
      <c r="BO95" s="110" t="s">
        <v>1460</v>
      </c>
      <c r="BP95" s="110" t="s">
        <v>1460</v>
      </c>
      <c r="BQ95" s="99">
        <v>0</v>
      </c>
      <c r="BR95" s="99">
        <v>0</v>
      </c>
      <c r="BS95" s="99">
        <v>0</v>
      </c>
      <c r="BT95" s="99">
        <v>0</v>
      </c>
      <c r="BU95" s="99">
        <v>0</v>
      </c>
      <c r="BV95" s="99">
        <v>0</v>
      </c>
      <c r="BW95" s="99">
        <v>0</v>
      </c>
      <c r="BX95" s="99">
        <v>0</v>
      </c>
      <c r="BY95" s="99">
        <v>0</v>
      </c>
      <c r="BZ95" s="99">
        <v>0</v>
      </c>
      <c r="CA95" s="99">
        <v>0</v>
      </c>
      <c r="CB95" s="99">
        <v>0</v>
      </c>
      <c r="CC95" s="99">
        <v>0</v>
      </c>
      <c r="CD95" s="99">
        <v>0</v>
      </c>
      <c r="CE95" s="110" t="s">
        <v>1460</v>
      </c>
      <c r="CF95" s="99">
        <v>0</v>
      </c>
      <c r="CG95" s="99">
        <v>0</v>
      </c>
      <c r="CH95" s="99">
        <v>0</v>
      </c>
      <c r="CI95" s="99">
        <v>0</v>
      </c>
      <c r="CJ95" s="99">
        <v>0</v>
      </c>
      <c r="CK95" s="99">
        <v>0</v>
      </c>
      <c r="CL95" s="99">
        <v>0</v>
      </c>
      <c r="CM95" s="99">
        <v>0</v>
      </c>
      <c r="CN95" s="99">
        <v>0</v>
      </c>
      <c r="CO95" s="99">
        <v>0</v>
      </c>
      <c r="CP95" s="99">
        <v>0</v>
      </c>
      <c r="CQ95" s="110" t="s">
        <v>1460</v>
      </c>
      <c r="CR95" s="113" t="s">
        <v>1460</v>
      </c>
    </row>
    <row r="96" s="93" customFormat="1" ht="15.4" customHeight="1" spans="1:96">
      <c r="A96" s="109" t="s">
        <v>1606</v>
      </c>
      <c r="B96" s="100"/>
      <c r="C96" s="100" t="s">
        <v>1280</v>
      </c>
      <c r="D96" s="100" t="s">
        <v>1607</v>
      </c>
      <c r="E96" s="99">
        <v>600000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110" t="s">
        <v>1460</v>
      </c>
      <c r="L96" s="99">
        <v>0</v>
      </c>
      <c r="M96" s="99">
        <v>0</v>
      </c>
      <c r="N96" s="99">
        <v>0</v>
      </c>
      <c r="O96" s="99">
        <v>600000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557300.51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42699.49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  <c r="AR96" s="99">
        <v>0</v>
      </c>
      <c r="AS96" s="99">
        <v>0</v>
      </c>
      <c r="AT96" s="99">
        <v>0</v>
      </c>
      <c r="AU96" s="99">
        <v>0</v>
      </c>
      <c r="AV96" s="99">
        <v>0</v>
      </c>
      <c r="AW96" s="99">
        <v>0</v>
      </c>
      <c r="AX96" s="99">
        <v>0</v>
      </c>
      <c r="AY96" s="99">
        <v>0</v>
      </c>
      <c r="AZ96" s="99">
        <v>0</v>
      </c>
      <c r="BA96" s="99">
        <v>0</v>
      </c>
      <c r="BB96" s="99">
        <v>0</v>
      </c>
      <c r="BC96" s="99">
        <v>0</v>
      </c>
      <c r="BD96" s="99">
        <v>0</v>
      </c>
      <c r="BE96" s="99">
        <v>0</v>
      </c>
      <c r="BF96" s="110" t="s">
        <v>1460</v>
      </c>
      <c r="BG96" s="110" t="s">
        <v>1460</v>
      </c>
      <c r="BH96" s="110" t="s">
        <v>1460</v>
      </c>
      <c r="BI96" s="110" t="s">
        <v>1460</v>
      </c>
      <c r="BJ96" s="110" t="s">
        <v>1460</v>
      </c>
      <c r="BK96" s="110" t="s">
        <v>1460</v>
      </c>
      <c r="BL96" s="110" t="s">
        <v>1460</v>
      </c>
      <c r="BM96" s="110" t="s">
        <v>1460</v>
      </c>
      <c r="BN96" s="110" t="s">
        <v>1460</v>
      </c>
      <c r="BO96" s="110" t="s">
        <v>1460</v>
      </c>
      <c r="BP96" s="110" t="s">
        <v>1460</v>
      </c>
      <c r="BQ96" s="99">
        <v>0</v>
      </c>
      <c r="BR96" s="99">
        <v>0</v>
      </c>
      <c r="BS96" s="99">
        <v>0</v>
      </c>
      <c r="BT96" s="99">
        <v>0</v>
      </c>
      <c r="BU96" s="99">
        <v>0</v>
      </c>
      <c r="BV96" s="99">
        <v>0</v>
      </c>
      <c r="BW96" s="99">
        <v>0</v>
      </c>
      <c r="BX96" s="99">
        <v>0</v>
      </c>
      <c r="BY96" s="99">
        <v>0</v>
      </c>
      <c r="BZ96" s="99">
        <v>0</v>
      </c>
      <c r="CA96" s="99">
        <v>0</v>
      </c>
      <c r="CB96" s="99">
        <v>0</v>
      </c>
      <c r="CC96" s="99">
        <v>0</v>
      </c>
      <c r="CD96" s="99">
        <v>0</v>
      </c>
      <c r="CE96" s="110" t="s">
        <v>1460</v>
      </c>
      <c r="CF96" s="99">
        <v>0</v>
      </c>
      <c r="CG96" s="99">
        <v>0</v>
      </c>
      <c r="CH96" s="99">
        <v>0</v>
      </c>
      <c r="CI96" s="99">
        <v>0</v>
      </c>
      <c r="CJ96" s="99">
        <v>0</v>
      </c>
      <c r="CK96" s="99">
        <v>0</v>
      </c>
      <c r="CL96" s="99">
        <v>0</v>
      </c>
      <c r="CM96" s="99">
        <v>0</v>
      </c>
      <c r="CN96" s="99">
        <v>0</v>
      </c>
      <c r="CO96" s="99">
        <v>0</v>
      </c>
      <c r="CP96" s="99">
        <v>0</v>
      </c>
      <c r="CQ96" s="110" t="s">
        <v>1460</v>
      </c>
      <c r="CR96" s="113" t="s">
        <v>1460</v>
      </c>
    </row>
    <row r="97" s="93" customFormat="1" ht="15.4" customHeight="1" spans="1:96">
      <c r="A97" s="109" t="s">
        <v>1608</v>
      </c>
      <c r="B97" s="100"/>
      <c r="C97" s="100" t="s">
        <v>1280</v>
      </c>
      <c r="D97" s="100" t="s">
        <v>1609</v>
      </c>
      <c r="E97" s="99">
        <v>0</v>
      </c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110" t="s">
        <v>1460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  <c r="AR97" s="99">
        <v>0</v>
      </c>
      <c r="AS97" s="99">
        <v>0</v>
      </c>
      <c r="AT97" s="99">
        <v>0</v>
      </c>
      <c r="AU97" s="99">
        <v>0</v>
      </c>
      <c r="AV97" s="99">
        <v>0</v>
      </c>
      <c r="AW97" s="99">
        <v>0</v>
      </c>
      <c r="AX97" s="99">
        <v>0</v>
      </c>
      <c r="AY97" s="99">
        <v>0</v>
      </c>
      <c r="AZ97" s="99">
        <v>0</v>
      </c>
      <c r="BA97" s="99">
        <v>0</v>
      </c>
      <c r="BB97" s="99">
        <v>0</v>
      </c>
      <c r="BC97" s="99">
        <v>0</v>
      </c>
      <c r="BD97" s="99">
        <v>0</v>
      </c>
      <c r="BE97" s="99">
        <v>0</v>
      </c>
      <c r="BF97" s="110" t="s">
        <v>1460</v>
      </c>
      <c r="BG97" s="110" t="s">
        <v>1460</v>
      </c>
      <c r="BH97" s="110" t="s">
        <v>1460</v>
      </c>
      <c r="BI97" s="110" t="s">
        <v>1460</v>
      </c>
      <c r="BJ97" s="110" t="s">
        <v>1460</v>
      </c>
      <c r="BK97" s="110" t="s">
        <v>1460</v>
      </c>
      <c r="BL97" s="110" t="s">
        <v>1460</v>
      </c>
      <c r="BM97" s="110" t="s">
        <v>1460</v>
      </c>
      <c r="BN97" s="110" t="s">
        <v>1460</v>
      </c>
      <c r="BO97" s="110" t="s">
        <v>1460</v>
      </c>
      <c r="BP97" s="110" t="s">
        <v>1460</v>
      </c>
      <c r="BQ97" s="99">
        <v>0</v>
      </c>
      <c r="BR97" s="99">
        <v>0</v>
      </c>
      <c r="BS97" s="99">
        <v>0</v>
      </c>
      <c r="BT97" s="99">
        <v>0</v>
      </c>
      <c r="BU97" s="99">
        <v>0</v>
      </c>
      <c r="BV97" s="99">
        <v>0</v>
      </c>
      <c r="BW97" s="99">
        <v>0</v>
      </c>
      <c r="BX97" s="99">
        <v>0</v>
      </c>
      <c r="BY97" s="99">
        <v>0</v>
      </c>
      <c r="BZ97" s="99">
        <v>0</v>
      </c>
      <c r="CA97" s="99">
        <v>0</v>
      </c>
      <c r="CB97" s="99">
        <v>0</v>
      </c>
      <c r="CC97" s="99">
        <v>0</v>
      </c>
      <c r="CD97" s="99">
        <v>0</v>
      </c>
      <c r="CE97" s="110" t="s">
        <v>1460</v>
      </c>
      <c r="CF97" s="99">
        <v>0</v>
      </c>
      <c r="CG97" s="99">
        <v>0</v>
      </c>
      <c r="CH97" s="99">
        <v>0</v>
      </c>
      <c r="CI97" s="99">
        <v>0</v>
      </c>
      <c r="CJ97" s="99">
        <v>0</v>
      </c>
      <c r="CK97" s="99">
        <v>0</v>
      </c>
      <c r="CL97" s="99">
        <v>0</v>
      </c>
      <c r="CM97" s="99">
        <v>0</v>
      </c>
      <c r="CN97" s="99">
        <v>0</v>
      </c>
      <c r="CO97" s="99">
        <v>0</v>
      </c>
      <c r="CP97" s="99">
        <v>0</v>
      </c>
      <c r="CQ97" s="110" t="s">
        <v>1460</v>
      </c>
      <c r="CR97" s="113" t="s">
        <v>1460</v>
      </c>
    </row>
    <row r="98" s="93" customFormat="1" ht="15.4" customHeight="1" spans="1:96">
      <c r="A98" s="109" t="s">
        <v>1610</v>
      </c>
      <c r="B98" s="100"/>
      <c r="C98" s="100" t="s">
        <v>1280</v>
      </c>
      <c r="D98" s="100" t="s">
        <v>1611</v>
      </c>
      <c r="E98" s="99">
        <v>600000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110" t="s">
        <v>1460</v>
      </c>
      <c r="L98" s="99">
        <v>0</v>
      </c>
      <c r="M98" s="99">
        <v>0</v>
      </c>
      <c r="N98" s="99">
        <v>0</v>
      </c>
      <c r="O98" s="99">
        <v>600000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557300.51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42699.49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  <c r="BA98" s="99">
        <v>0</v>
      </c>
      <c r="BB98" s="99">
        <v>0</v>
      </c>
      <c r="BC98" s="99">
        <v>0</v>
      </c>
      <c r="BD98" s="99">
        <v>0</v>
      </c>
      <c r="BE98" s="99">
        <v>0</v>
      </c>
      <c r="BF98" s="110" t="s">
        <v>1460</v>
      </c>
      <c r="BG98" s="110" t="s">
        <v>1460</v>
      </c>
      <c r="BH98" s="110" t="s">
        <v>1460</v>
      </c>
      <c r="BI98" s="110" t="s">
        <v>1460</v>
      </c>
      <c r="BJ98" s="110" t="s">
        <v>1460</v>
      </c>
      <c r="BK98" s="110" t="s">
        <v>1460</v>
      </c>
      <c r="BL98" s="110" t="s">
        <v>1460</v>
      </c>
      <c r="BM98" s="110" t="s">
        <v>1460</v>
      </c>
      <c r="BN98" s="110" t="s">
        <v>1460</v>
      </c>
      <c r="BO98" s="110" t="s">
        <v>1460</v>
      </c>
      <c r="BP98" s="110" t="s">
        <v>1460</v>
      </c>
      <c r="BQ98" s="99">
        <v>0</v>
      </c>
      <c r="BR98" s="99">
        <v>0</v>
      </c>
      <c r="BS98" s="99">
        <v>0</v>
      </c>
      <c r="BT98" s="99">
        <v>0</v>
      </c>
      <c r="BU98" s="99">
        <v>0</v>
      </c>
      <c r="BV98" s="99">
        <v>0</v>
      </c>
      <c r="BW98" s="99">
        <v>0</v>
      </c>
      <c r="BX98" s="99">
        <v>0</v>
      </c>
      <c r="BY98" s="99">
        <v>0</v>
      </c>
      <c r="BZ98" s="99">
        <v>0</v>
      </c>
      <c r="CA98" s="99">
        <v>0</v>
      </c>
      <c r="CB98" s="99">
        <v>0</v>
      </c>
      <c r="CC98" s="99">
        <v>0</v>
      </c>
      <c r="CD98" s="99">
        <v>0</v>
      </c>
      <c r="CE98" s="110" t="s">
        <v>1460</v>
      </c>
      <c r="CF98" s="99">
        <v>0</v>
      </c>
      <c r="CG98" s="99">
        <v>0</v>
      </c>
      <c r="CH98" s="99">
        <v>0</v>
      </c>
      <c r="CI98" s="99">
        <v>0</v>
      </c>
      <c r="CJ98" s="99">
        <v>0</v>
      </c>
      <c r="CK98" s="99">
        <v>0</v>
      </c>
      <c r="CL98" s="99">
        <v>0</v>
      </c>
      <c r="CM98" s="99">
        <v>0</v>
      </c>
      <c r="CN98" s="99">
        <v>0</v>
      </c>
      <c r="CO98" s="99">
        <v>0</v>
      </c>
      <c r="CP98" s="99">
        <v>0</v>
      </c>
      <c r="CQ98" s="110" t="s">
        <v>1460</v>
      </c>
      <c r="CR98" s="113" t="s">
        <v>1460</v>
      </c>
    </row>
    <row r="99" s="93" customFormat="1" ht="15.4" customHeight="1" spans="1:96">
      <c r="A99" s="109" t="s">
        <v>1612</v>
      </c>
      <c r="B99" s="100"/>
      <c r="C99" s="100" t="s">
        <v>1280</v>
      </c>
      <c r="D99" s="100" t="s">
        <v>1613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110" t="s">
        <v>1460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  <c r="BA99" s="99">
        <v>0</v>
      </c>
      <c r="BB99" s="99">
        <v>0</v>
      </c>
      <c r="BC99" s="99">
        <v>0</v>
      </c>
      <c r="BD99" s="99">
        <v>0</v>
      </c>
      <c r="BE99" s="99">
        <v>0</v>
      </c>
      <c r="BF99" s="110" t="s">
        <v>1460</v>
      </c>
      <c r="BG99" s="110" t="s">
        <v>1460</v>
      </c>
      <c r="BH99" s="110" t="s">
        <v>1460</v>
      </c>
      <c r="BI99" s="110" t="s">
        <v>1460</v>
      </c>
      <c r="BJ99" s="110" t="s">
        <v>1460</v>
      </c>
      <c r="BK99" s="110" t="s">
        <v>1460</v>
      </c>
      <c r="BL99" s="110" t="s">
        <v>1460</v>
      </c>
      <c r="BM99" s="110" t="s">
        <v>1460</v>
      </c>
      <c r="BN99" s="110" t="s">
        <v>1460</v>
      </c>
      <c r="BO99" s="110" t="s">
        <v>1460</v>
      </c>
      <c r="BP99" s="110" t="s">
        <v>1460</v>
      </c>
      <c r="BQ99" s="99">
        <v>0</v>
      </c>
      <c r="BR99" s="99">
        <v>0</v>
      </c>
      <c r="BS99" s="99">
        <v>0</v>
      </c>
      <c r="BT99" s="99">
        <v>0</v>
      </c>
      <c r="BU99" s="99">
        <v>0</v>
      </c>
      <c r="BV99" s="99">
        <v>0</v>
      </c>
      <c r="BW99" s="99">
        <v>0</v>
      </c>
      <c r="BX99" s="99">
        <v>0</v>
      </c>
      <c r="BY99" s="99">
        <v>0</v>
      </c>
      <c r="BZ99" s="99">
        <v>0</v>
      </c>
      <c r="CA99" s="99">
        <v>0</v>
      </c>
      <c r="CB99" s="99">
        <v>0</v>
      </c>
      <c r="CC99" s="99">
        <v>0</v>
      </c>
      <c r="CD99" s="99">
        <v>0</v>
      </c>
      <c r="CE99" s="110" t="s">
        <v>1460</v>
      </c>
      <c r="CF99" s="99">
        <v>0</v>
      </c>
      <c r="CG99" s="99">
        <v>0</v>
      </c>
      <c r="CH99" s="99">
        <v>0</v>
      </c>
      <c r="CI99" s="99">
        <v>0</v>
      </c>
      <c r="CJ99" s="99">
        <v>0</v>
      </c>
      <c r="CK99" s="99">
        <v>0</v>
      </c>
      <c r="CL99" s="99">
        <v>0</v>
      </c>
      <c r="CM99" s="99">
        <v>0</v>
      </c>
      <c r="CN99" s="99">
        <v>0</v>
      </c>
      <c r="CO99" s="99">
        <v>0</v>
      </c>
      <c r="CP99" s="99">
        <v>0</v>
      </c>
      <c r="CQ99" s="110" t="s">
        <v>1460</v>
      </c>
      <c r="CR99" s="113" t="s">
        <v>1460</v>
      </c>
    </row>
    <row r="100" s="93" customFormat="1" ht="15.4" customHeight="1" spans="1:96">
      <c r="A100" s="109" t="s">
        <v>1614</v>
      </c>
      <c r="B100" s="100"/>
      <c r="C100" s="100" t="s">
        <v>1280</v>
      </c>
      <c r="D100" s="100" t="s">
        <v>1615</v>
      </c>
      <c r="E100" s="99">
        <v>2285641.93</v>
      </c>
      <c r="F100" s="99">
        <v>715444.18</v>
      </c>
      <c r="G100" s="99">
        <v>148676</v>
      </c>
      <c r="H100" s="99">
        <v>238149</v>
      </c>
      <c r="I100" s="99">
        <v>102472</v>
      </c>
      <c r="J100" s="99">
        <v>160928.18</v>
      </c>
      <c r="K100" s="110" t="s">
        <v>1460</v>
      </c>
      <c r="L100" s="99">
        <v>0</v>
      </c>
      <c r="M100" s="99">
        <v>54041</v>
      </c>
      <c r="N100" s="99">
        <v>11178</v>
      </c>
      <c r="O100" s="99">
        <v>1443210.95</v>
      </c>
      <c r="P100" s="99">
        <v>42848.89</v>
      </c>
      <c r="Q100" s="99">
        <v>5384.61</v>
      </c>
      <c r="R100" s="99">
        <v>27286</v>
      </c>
      <c r="S100" s="99">
        <v>160</v>
      </c>
      <c r="T100" s="99">
        <v>1560</v>
      </c>
      <c r="U100" s="99">
        <v>0</v>
      </c>
      <c r="V100" s="99">
        <v>37888.6</v>
      </c>
      <c r="W100" s="99">
        <v>0</v>
      </c>
      <c r="X100" s="99">
        <v>0</v>
      </c>
      <c r="Y100" s="99">
        <v>11284.64</v>
      </c>
      <c r="Z100" s="99">
        <v>0</v>
      </c>
      <c r="AA100" s="99">
        <v>18150</v>
      </c>
      <c r="AB100" s="99">
        <v>17550</v>
      </c>
      <c r="AC100" s="99">
        <v>0</v>
      </c>
      <c r="AD100" s="99">
        <v>1241077.25</v>
      </c>
      <c r="AE100" s="99">
        <v>2872</v>
      </c>
      <c r="AF100" s="99">
        <v>4115</v>
      </c>
      <c r="AG100" s="99">
        <v>0</v>
      </c>
      <c r="AH100" s="99">
        <v>0</v>
      </c>
      <c r="AI100" s="99">
        <v>13235</v>
      </c>
      <c r="AJ100" s="99">
        <v>0</v>
      </c>
      <c r="AK100" s="99">
        <v>8284.46</v>
      </c>
      <c r="AL100" s="99">
        <v>0</v>
      </c>
      <c r="AM100" s="99">
        <v>0</v>
      </c>
      <c r="AN100" s="99">
        <v>0</v>
      </c>
      <c r="AO100" s="99">
        <v>0</v>
      </c>
      <c r="AP100" s="99">
        <v>11514.5</v>
      </c>
      <c r="AQ100" s="99">
        <v>126986.8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11500</v>
      </c>
      <c r="AX100" s="99">
        <v>0</v>
      </c>
      <c r="AY100" s="99">
        <v>0</v>
      </c>
      <c r="AZ100" s="99">
        <v>0</v>
      </c>
      <c r="BA100" s="99">
        <v>0</v>
      </c>
      <c r="BB100" s="99">
        <v>115486.8</v>
      </c>
      <c r="BC100" s="99">
        <v>0</v>
      </c>
      <c r="BD100" s="99">
        <v>0</v>
      </c>
      <c r="BE100" s="99">
        <v>0</v>
      </c>
      <c r="BF100" s="110" t="s">
        <v>1460</v>
      </c>
      <c r="BG100" s="110" t="s">
        <v>1460</v>
      </c>
      <c r="BH100" s="110" t="s">
        <v>1460</v>
      </c>
      <c r="BI100" s="110" t="s">
        <v>1460</v>
      </c>
      <c r="BJ100" s="110" t="s">
        <v>1460</v>
      </c>
      <c r="BK100" s="110" t="s">
        <v>1460</v>
      </c>
      <c r="BL100" s="110" t="s">
        <v>1460</v>
      </c>
      <c r="BM100" s="110" t="s">
        <v>1460</v>
      </c>
      <c r="BN100" s="110" t="s">
        <v>1460</v>
      </c>
      <c r="BO100" s="110" t="s">
        <v>1460</v>
      </c>
      <c r="BP100" s="110" t="s">
        <v>1460</v>
      </c>
      <c r="BQ100" s="99">
        <v>0</v>
      </c>
      <c r="BR100" s="99">
        <v>0</v>
      </c>
      <c r="BS100" s="99">
        <v>0</v>
      </c>
      <c r="BT100" s="99">
        <v>0</v>
      </c>
      <c r="BU100" s="99">
        <v>0</v>
      </c>
      <c r="BV100" s="99">
        <v>0</v>
      </c>
      <c r="BW100" s="99">
        <v>0</v>
      </c>
      <c r="BX100" s="99">
        <v>0</v>
      </c>
      <c r="BY100" s="99">
        <v>0</v>
      </c>
      <c r="BZ100" s="99">
        <v>0</v>
      </c>
      <c r="CA100" s="99">
        <v>0</v>
      </c>
      <c r="CB100" s="99">
        <v>0</v>
      </c>
      <c r="CC100" s="99">
        <v>0</v>
      </c>
      <c r="CD100" s="99">
        <v>0</v>
      </c>
      <c r="CE100" s="110" t="s">
        <v>1460</v>
      </c>
      <c r="CF100" s="99">
        <v>0</v>
      </c>
      <c r="CG100" s="99">
        <v>0</v>
      </c>
      <c r="CH100" s="99">
        <v>0</v>
      </c>
      <c r="CI100" s="99">
        <v>0</v>
      </c>
      <c r="CJ100" s="99">
        <v>0</v>
      </c>
      <c r="CK100" s="99">
        <v>0</v>
      </c>
      <c r="CL100" s="99">
        <v>0</v>
      </c>
      <c r="CM100" s="99">
        <v>0</v>
      </c>
      <c r="CN100" s="99">
        <v>0</v>
      </c>
      <c r="CO100" s="99">
        <v>0</v>
      </c>
      <c r="CP100" s="99">
        <v>0</v>
      </c>
      <c r="CQ100" s="110" t="s">
        <v>1460</v>
      </c>
      <c r="CR100" s="113" t="s">
        <v>1460</v>
      </c>
    </row>
    <row r="101" s="93" customFormat="1" ht="15.4" customHeight="1" spans="1:96">
      <c r="A101" s="109" t="s">
        <v>1616</v>
      </c>
      <c r="B101" s="100"/>
      <c r="C101" s="100" t="s">
        <v>1280</v>
      </c>
      <c r="D101" s="100" t="s">
        <v>1617</v>
      </c>
      <c r="E101" s="99">
        <v>2285641.93</v>
      </c>
      <c r="F101" s="99">
        <v>715444.18</v>
      </c>
      <c r="G101" s="99">
        <v>148676</v>
      </c>
      <c r="H101" s="99">
        <v>238149</v>
      </c>
      <c r="I101" s="99">
        <v>102472</v>
      </c>
      <c r="J101" s="99">
        <v>160928.18</v>
      </c>
      <c r="K101" s="110" t="s">
        <v>1460</v>
      </c>
      <c r="L101" s="99">
        <v>0</v>
      </c>
      <c r="M101" s="99">
        <v>54041</v>
      </c>
      <c r="N101" s="99">
        <v>11178</v>
      </c>
      <c r="O101" s="99">
        <v>1443210.95</v>
      </c>
      <c r="P101" s="99">
        <v>42848.89</v>
      </c>
      <c r="Q101" s="99">
        <v>5384.61</v>
      </c>
      <c r="R101" s="99">
        <v>27286</v>
      </c>
      <c r="S101" s="99">
        <v>160</v>
      </c>
      <c r="T101" s="99">
        <v>1560</v>
      </c>
      <c r="U101" s="99">
        <v>0</v>
      </c>
      <c r="V101" s="99">
        <v>37888.6</v>
      </c>
      <c r="W101" s="99">
        <v>0</v>
      </c>
      <c r="X101" s="99">
        <v>0</v>
      </c>
      <c r="Y101" s="99">
        <v>11284.64</v>
      </c>
      <c r="Z101" s="99">
        <v>0</v>
      </c>
      <c r="AA101" s="99">
        <v>18150</v>
      </c>
      <c r="AB101" s="99">
        <v>17550</v>
      </c>
      <c r="AC101" s="99">
        <v>0</v>
      </c>
      <c r="AD101" s="99">
        <v>1241077.25</v>
      </c>
      <c r="AE101" s="99">
        <v>2872</v>
      </c>
      <c r="AF101" s="99">
        <v>4115</v>
      </c>
      <c r="AG101" s="99">
        <v>0</v>
      </c>
      <c r="AH101" s="99">
        <v>0</v>
      </c>
      <c r="AI101" s="99">
        <v>13235</v>
      </c>
      <c r="AJ101" s="99">
        <v>0</v>
      </c>
      <c r="AK101" s="99">
        <v>8284.46</v>
      </c>
      <c r="AL101" s="99">
        <v>0</v>
      </c>
      <c r="AM101" s="99">
        <v>0</v>
      </c>
      <c r="AN101" s="99">
        <v>0</v>
      </c>
      <c r="AO101" s="99">
        <v>0</v>
      </c>
      <c r="AP101" s="99">
        <v>11514.5</v>
      </c>
      <c r="AQ101" s="99">
        <v>126986.8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11500</v>
      </c>
      <c r="AX101" s="99">
        <v>0</v>
      </c>
      <c r="AY101" s="99">
        <v>0</v>
      </c>
      <c r="AZ101" s="99">
        <v>0</v>
      </c>
      <c r="BA101" s="99">
        <v>0</v>
      </c>
      <c r="BB101" s="99">
        <v>115486.8</v>
      </c>
      <c r="BC101" s="99">
        <v>0</v>
      </c>
      <c r="BD101" s="99">
        <v>0</v>
      </c>
      <c r="BE101" s="99">
        <v>0</v>
      </c>
      <c r="BF101" s="110" t="s">
        <v>1460</v>
      </c>
      <c r="BG101" s="110" t="s">
        <v>1460</v>
      </c>
      <c r="BH101" s="110" t="s">
        <v>1460</v>
      </c>
      <c r="BI101" s="110" t="s">
        <v>1460</v>
      </c>
      <c r="BJ101" s="110" t="s">
        <v>1460</v>
      </c>
      <c r="BK101" s="110" t="s">
        <v>1460</v>
      </c>
      <c r="BL101" s="110" t="s">
        <v>1460</v>
      </c>
      <c r="BM101" s="110" t="s">
        <v>1460</v>
      </c>
      <c r="BN101" s="110" t="s">
        <v>1460</v>
      </c>
      <c r="BO101" s="110" t="s">
        <v>1460</v>
      </c>
      <c r="BP101" s="110" t="s">
        <v>1460</v>
      </c>
      <c r="BQ101" s="99">
        <v>0</v>
      </c>
      <c r="BR101" s="99">
        <v>0</v>
      </c>
      <c r="BS101" s="99">
        <v>0</v>
      </c>
      <c r="BT101" s="99">
        <v>0</v>
      </c>
      <c r="BU101" s="99">
        <v>0</v>
      </c>
      <c r="BV101" s="99">
        <v>0</v>
      </c>
      <c r="BW101" s="99">
        <v>0</v>
      </c>
      <c r="BX101" s="99">
        <v>0</v>
      </c>
      <c r="BY101" s="99">
        <v>0</v>
      </c>
      <c r="BZ101" s="99">
        <v>0</v>
      </c>
      <c r="CA101" s="99">
        <v>0</v>
      </c>
      <c r="CB101" s="99">
        <v>0</v>
      </c>
      <c r="CC101" s="99">
        <v>0</v>
      </c>
      <c r="CD101" s="99">
        <v>0</v>
      </c>
      <c r="CE101" s="110" t="s">
        <v>1460</v>
      </c>
      <c r="CF101" s="99">
        <v>0</v>
      </c>
      <c r="CG101" s="99">
        <v>0</v>
      </c>
      <c r="CH101" s="99">
        <v>0</v>
      </c>
      <c r="CI101" s="99">
        <v>0</v>
      </c>
      <c r="CJ101" s="99">
        <v>0</v>
      </c>
      <c r="CK101" s="99">
        <v>0</v>
      </c>
      <c r="CL101" s="99">
        <v>0</v>
      </c>
      <c r="CM101" s="99">
        <v>0</v>
      </c>
      <c r="CN101" s="99">
        <v>0</v>
      </c>
      <c r="CO101" s="99">
        <v>0</v>
      </c>
      <c r="CP101" s="99">
        <v>0</v>
      </c>
      <c r="CQ101" s="110" t="s">
        <v>1460</v>
      </c>
      <c r="CR101" s="113" t="s">
        <v>1460</v>
      </c>
    </row>
    <row r="102" s="93" customFormat="1" ht="15.4" customHeight="1" spans="1:96">
      <c r="A102" s="109" t="s">
        <v>1618</v>
      </c>
      <c r="B102" s="100"/>
      <c r="C102" s="100" t="s">
        <v>1280</v>
      </c>
      <c r="D102" s="100" t="s">
        <v>1619</v>
      </c>
      <c r="E102" s="99">
        <v>0</v>
      </c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110" t="s">
        <v>1460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  <c r="BA102" s="99">
        <v>0</v>
      </c>
      <c r="BB102" s="99">
        <v>0</v>
      </c>
      <c r="BC102" s="99">
        <v>0</v>
      </c>
      <c r="BD102" s="99">
        <v>0</v>
      </c>
      <c r="BE102" s="99">
        <v>0</v>
      </c>
      <c r="BF102" s="110" t="s">
        <v>1460</v>
      </c>
      <c r="BG102" s="110" t="s">
        <v>1460</v>
      </c>
      <c r="BH102" s="110" t="s">
        <v>1460</v>
      </c>
      <c r="BI102" s="110" t="s">
        <v>1460</v>
      </c>
      <c r="BJ102" s="110" t="s">
        <v>1460</v>
      </c>
      <c r="BK102" s="110" t="s">
        <v>1460</v>
      </c>
      <c r="BL102" s="110" t="s">
        <v>1460</v>
      </c>
      <c r="BM102" s="110" t="s">
        <v>1460</v>
      </c>
      <c r="BN102" s="110" t="s">
        <v>1460</v>
      </c>
      <c r="BO102" s="110" t="s">
        <v>1460</v>
      </c>
      <c r="BP102" s="110" t="s">
        <v>1460</v>
      </c>
      <c r="BQ102" s="99">
        <v>0</v>
      </c>
      <c r="BR102" s="99">
        <v>0</v>
      </c>
      <c r="BS102" s="99">
        <v>0</v>
      </c>
      <c r="BT102" s="99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110" t="s">
        <v>1460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110" t="s">
        <v>1460</v>
      </c>
      <c r="CR102" s="113" t="s">
        <v>1460</v>
      </c>
    </row>
    <row r="103" s="93" customFormat="1" ht="15.4" customHeight="1" spans="1:96">
      <c r="A103" s="109" t="s">
        <v>1620</v>
      </c>
      <c r="B103" s="100"/>
      <c r="C103" s="100" t="s">
        <v>1280</v>
      </c>
      <c r="D103" s="100" t="s">
        <v>1621</v>
      </c>
      <c r="E103" s="99">
        <v>0</v>
      </c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110" t="s">
        <v>1460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  <c r="BA103" s="99">
        <v>0</v>
      </c>
      <c r="BB103" s="99">
        <v>0</v>
      </c>
      <c r="BC103" s="99">
        <v>0</v>
      </c>
      <c r="BD103" s="99">
        <v>0</v>
      </c>
      <c r="BE103" s="99">
        <v>0</v>
      </c>
      <c r="BF103" s="110" t="s">
        <v>1460</v>
      </c>
      <c r="BG103" s="110" t="s">
        <v>1460</v>
      </c>
      <c r="BH103" s="110" t="s">
        <v>1460</v>
      </c>
      <c r="BI103" s="110" t="s">
        <v>1460</v>
      </c>
      <c r="BJ103" s="110" t="s">
        <v>1460</v>
      </c>
      <c r="BK103" s="110" t="s">
        <v>1460</v>
      </c>
      <c r="BL103" s="110" t="s">
        <v>1460</v>
      </c>
      <c r="BM103" s="110" t="s">
        <v>1460</v>
      </c>
      <c r="BN103" s="110" t="s">
        <v>1460</v>
      </c>
      <c r="BO103" s="110" t="s">
        <v>1460</v>
      </c>
      <c r="BP103" s="110" t="s">
        <v>1460</v>
      </c>
      <c r="BQ103" s="99">
        <v>0</v>
      </c>
      <c r="BR103" s="99">
        <v>0</v>
      </c>
      <c r="BS103" s="99">
        <v>0</v>
      </c>
      <c r="BT103" s="99">
        <v>0</v>
      </c>
      <c r="BU103" s="99">
        <v>0</v>
      </c>
      <c r="BV103" s="99">
        <v>0</v>
      </c>
      <c r="BW103" s="99">
        <v>0</v>
      </c>
      <c r="BX103" s="99">
        <v>0</v>
      </c>
      <c r="BY103" s="99">
        <v>0</v>
      </c>
      <c r="BZ103" s="99">
        <v>0</v>
      </c>
      <c r="CA103" s="99">
        <v>0</v>
      </c>
      <c r="CB103" s="99">
        <v>0</v>
      </c>
      <c r="CC103" s="99">
        <v>0</v>
      </c>
      <c r="CD103" s="99">
        <v>0</v>
      </c>
      <c r="CE103" s="110" t="s">
        <v>1460</v>
      </c>
      <c r="CF103" s="99">
        <v>0</v>
      </c>
      <c r="CG103" s="99">
        <v>0</v>
      </c>
      <c r="CH103" s="99">
        <v>0</v>
      </c>
      <c r="CI103" s="99">
        <v>0</v>
      </c>
      <c r="CJ103" s="99">
        <v>0</v>
      </c>
      <c r="CK103" s="99">
        <v>0</v>
      </c>
      <c r="CL103" s="99">
        <v>0</v>
      </c>
      <c r="CM103" s="99">
        <v>0</v>
      </c>
      <c r="CN103" s="99">
        <v>0</v>
      </c>
      <c r="CO103" s="99">
        <v>0</v>
      </c>
      <c r="CP103" s="99">
        <v>0</v>
      </c>
      <c r="CQ103" s="110" t="s">
        <v>1460</v>
      </c>
      <c r="CR103" s="113" t="s">
        <v>1460</v>
      </c>
    </row>
    <row r="104" s="93" customFormat="1" ht="15.4" customHeight="1" spans="1:96">
      <c r="A104" s="109" t="s">
        <v>1622</v>
      </c>
      <c r="B104" s="100"/>
      <c r="C104" s="100" t="s">
        <v>1280</v>
      </c>
      <c r="D104" s="100" t="s">
        <v>1623</v>
      </c>
      <c r="E104" s="99">
        <v>0</v>
      </c>
      <c r="F104" s="99">
        <v>0</v>
      </c>
      <c r="G104" s="99">
        <v>0</v>
      </c>
      <c r="H104" s="99">
        <v>0</v>
      </c>
      <c r="I104" s="99">
        <v>0</v>
      </c>
      <c r="J104" s="99">
        <v>0</v>
      </c>
      <c r="K104" s="110" t="s">
        <v>1460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0</v>
      </c>
      <c r="AZ104" s="99">
        <v>0</v>
      </c>
      <c r="BA104" s="99">
        <v>0</v>
      </c>
      <c r="BB104" s="99">
        <v>0</v>
      </c>
      <c r="BC104" s="99">
        <v>0</v>
      </c>
      <c r="BD104" s="99">
        <v>0</v>
      </c>
      <c r="BE104" s="99">
        <v>0</v>
      </c>
      <c r="BF104" s="110" t="s">
        <v>1460</v>
      </c>
      <c r="BG104" s="110" t="s">
        <v>1460</v>
      </c>
      <c r="BH104" s="110" t="s">
        <v>1460</v>
      </c>
      <c r="BI104" s="110" t="s">
        <v>1460</v>
      </c>
      <c r="BJ104" s="110" t="s">
        <v>1460</v>
      </c>
      <c r="BK104" s="110" t="s">
        <v>1460</v>
      </c>
      <c r="BL104" s="110" t="s">
        <v>1460</v>
      </c>
      <c r="BM104" s="110" t="s">
        <v>1460</v>
      </c>
      <c r="BN104" s="110" t="s">
        <v>1460</v>
      </c>
      <c r="BO104" s="110" t="s">
        <v>1460</v>
      </c>
      <c r="BP104" s="110" t="s">
        <v>1460</v>
      </c>
      <c r="BQ104" s="99">
        <v>0</v>
      </c>
      <c r="BR104" s="99">
        <v>0</v>
      </c>
      <c r="BS104" s="99">
        <v>0</v>
      </c>
      <c r="BT104" s="99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110" t="s">
        <v>1460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110" t="s">
        <v>1460</v>
      </c>
      <c r="CR104" s="113" t="s">
        <v>1460</v>
      </c>
    </row>
    <row r="105" s="93" customFormat="1" ht="15.4" customHeight="1" spans="1:96">
      <c r="A105" s="109" t="s">
        <v>1624</v>
      </c>
      <c r="B105" s="100"/>
      <c r="C105" s="100" t="s">
        <v>1280</v>
      </c>
      <c r="D105" s="100" t="s">
        <v>1625</v>
      </c>
      <c r="E105" s="99">
        <v>0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110" t="s">
        <v>1460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0</v>
      </c>
      <c r="AY105" s="99">
        <v>0</v>
      </c>
      <c r="AZ105" s="99">
        <v>0</v>
      </c>
      <c r="BA105" s="99">
        <v>0</v>
      </c>
      <c r="BB105" s="99">
        <v>0</v>
      </c>
      <c r="BC105" s="99">
        <v>0</v>
      </c>
      <c r="BD105" s="99">
        <v>0</v>
      </c>
      <c r="BE105" s="99">
        <v>0</v>
      </c>
      <c r="BF105" s="110" t="s">
        <v>1460</v>
      </c>
      <c r="BG105" s="110" t="s">
        <v>1460</v>
      </c>
      <c r="BH105" s="110" t="s">
        <v>1460</v>
      </c>
      <c r="BI105" s="110" t="s">
        <v>1460</v>
      </c>
      <c r="BJ105" s="110" t="s">
        <v>1460</v>
      </c>
      <c r="BK105" s="110" t="s">
        <v>1460</v>
      </c>
      <c r="BL105" s="110" t="s">
        <v>1460</v>
      </c>
      <c r="BM105" s="110" t="s">
        <v>1460</v>
      </c>
      <c r="BN105" s="110" t="s">
        <v>1460</v>
      </c>
      <c r="BO105" s="110" t="s">
        <v>1460</v>
      </c>
      <c r="BP105" s="110" t="s">
        <v>1460</v>
      </c>
      <c r="BQ105" s="99">
        <v>0</v>
      </c>
      <c r="BR105" s="99">
        <v>0</v>
      </c>
      <c r="BS105" s="99">
        <v>0</v>
      </c>
      <c r="BT105" s="99">
        <v>0</v>
      </c>
      <c r="BU105" s="99">
        <v>0</v>
      </c>
      <c r="BV105" s="99">
        <v>0</v>
      </c>
      <c r="BW105" s="99">
        <v>0</v>
      </c>
      <c r="BX105" s="99">
        <v>0</v>
      </c>
      <c r="BY105" s="99">
        <v>0</v>
      </c>
      <c r="BZ105" s="99">
        <v>0</v>
      </c>
      <c r="CA105" s="99">
        <v>0</v>
      </c>
      <c r="CB105" s="99">
        <v>0</v>
      </c>
      <c r="CC105" s="99">
        <v>0</v>
      </c>
      <c r="CD105" s="99">
        <v>0</v>
      </c>
      <c r="CE105" s="110" t="s">
        <v>1460</v>
      </c>
      <c r="CF105" s="99">
        <v>0</v>
      </c>
      <c r="CG105" s="99">
        <v>0</v>
      </c>
      <c r="CH105" s="99">
        <v>0</v>
      </c>
      <c r="CI105" s="99">
        <v>0</v>
      </c>
      <c r="CJ105" s="99">
        <v>0</v>
      </c>
      <c r="CK105" s="99">
        <v>0</v>
      </c>
      <c r="CL105" s="99">
        <v>0</v>
      </c>
      <c r="CM105" s="99">
        <v>0</v>
      </c>
      <c r="CN105" s="99">
        <v>0</v>
      </c>
      <c r="CO105" s="99">
        <v>0</v>
      </c>
      <c r="CP105" s="99">
        <v>0</v>
      </c>
      <c r="CQ105" s="110" t="s">
        <v>1460</v>
      </c>
      <c r="CR105" s="113" t="s">
        <v>1460</v>
      </c>
    </row>
    <row r="106" s="93" customFormat="1" ht="15.4" customHeight="1" spans="1:96">
      <c r="A106" s="109" t="s">
        <v>1626</v>
      </c>
      <c r="B106" s="100"/>
      <c r="C106" s="100" t="s">
        <v>1280</v>
      </c>
      <c r="D106" s="100" t="s">
        <v>1627</v>
      </c>
      <c r="E106" s="99">
        <v>0</v>
      </c>
      <c r="F106" s="99">
        <v>0</v>
      </c>
      <c r="G106" s="99">
        <v>0</v>
      </c>
      <c r="H106" s="99">
        <v>0</v>
      </c>
      <c r="I106" s="99">
        <v>0</v>
      </c>
      <c r="J106" s="99">
        <v>0</v>
      </c>
      <c r="K106" s="110" t="s">
        <v>1460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  <c r="BA106" s="99">
        <v>0</v>
      </c>
      <c r="BB106" s="99">
        <v>0</v>
      </c>
      <c r="BC106" s="99">
        <v>0</v>
      </c>
      <c r="BD106" s="99">
        <v>0</v>
      </c>
      <c r="BE106" s="99">
        <v>0</v>
      </c>
      <c r="BF106" s="110" t="s">
        <v>1460</v>
      </c>
      <c r="BG106" s="110" t="s">
        <v>1460</v>
      </c>
      <c r="BH106" s="110" t="s">
        <v>1460</v>
      </c>
      <c r="BI106" s="110" t="s">
        <v>1460</v>
      </c>
      <c r="BJ106" s="110" t="s">
        <v>1460</v>
      </c>
      <c r="BK106" s="110" t="s">
        <v>1460</v>
      </c>
      <c r="BL106" s="110" t="s">
        <v>1460</v>
      </c>
      <c r="BM106" s="110" t="s">
        <v>1460</v>
      </c>
      <c r="BN106" s="110" t="s">
        <v>1460</v>
      </c>
      <c r="BO106" s="110" t="s">
        <v>1460</v>
      </c>
      <c r="BP106" s="110" t="s">
        <v>1460</v>
      </c>
      <c r="BQ106" s="99">
        <v>0</v>
      </c>
      <c r="BR106" s="99">
        <v>0</v>
      </c>
      <c r="BS106" s="99">
        <v>0</v>
      </c>
      <c r="BT106" s="99">
        <v>0</v>
      </c>
      <c r="BU106" s="99">
        <v>0</v>
      </c>
      <c r="BV106" s="99">
        <v>0</v>
      </c>
      <c r="BW106" s="99">
        <v>0</v>
      </c>
      <c r="BX106" s="99">
        <v>0</v>
      </c>
      <c r="BY106" s="99">
        <v>0</v>
      </c>
      <c r="BZ106" s="99">
        <v>0</v>
      </c>
      <c r="CA106" s="99">
        <v>0</v>
      </c>
      <c r="CB106" s="99">
        <v>0</v>
      </c>
      <c r="CC106" s="99">
        <v>0</v>
      </c>
      <c r="CD106" s="99">
        <v>0</v>
      </c>
      <c r="CE106" s="110" t="s">
        <v>1460</v>
      </c>
      <c r="CF106" s="99">
        <v>0</v>
      </c>
      <c r="CG106" s="99">
        <v>0</v>
      </c>
      <c r="CH106" s="99">
        <v>0</v>
      </c>
      <c r="CI106" s="99">
        <v>0</v>
      </c>
      <c r="CJ106" s="99">
        <v>0</v>
      </c>
      <c r="CK106" s="99">
        <v>0</v>
      </c>
      <c r="CL106" s="99">
        <v>0</v>
      </c>
      <c r="CM106" s="99">
        <v>0</v>
      </c>
      <c r="CN106" s="99">
        <v>0</v>
      </c>
      <c r="CO106" s="99">
        <v>0</v>
      </c>
      <c r="CP106" s="99">
        <v>0</v>
      </c>
      <c r="CQ106" s="110" t="s">
        <v>1460</v>
      </c>
      <c r="CR106" s="113" t="s">
        <v>1460</v>
      </c>
    </row>
    <row r="107" s="93" customFormat="1" ht="15.4" customHeight="1" spans="1:96">
      <c r="A107" s="109" t="s">
        <v>1628</v>
      </c>
      <c r="B107" s="100"/>
      <c r="C107" s="100" t="s">
        <v>1280</v>
      </c>
      <c r="D107" s="100" t="s">
        <v>1629</v>
      </c>
      <c r="E107" s="99">
        <v>0</v>
      </c>
      <c r="F107" s="99">
        <v>0</v>
      </c>
      <c r="G107" s="99">
        <v>0</v>
      </c>
      <c r="H107" s="99">
        <v>0</v>
      </c>
      <c r="I107" s="99">
        <v>0</v>
      </c>
      <c r="J107" s="99">
        <v>0</v>
      </c>
      <c r="K107" s="110" t="s">
        <v>1460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  <c r="AR107" s="99">
        <v>0</v>
      </c>
      <c r="AS107" s="99">
        <v>0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  <c r="BA107" s="99">
        <v>0</v>
      </c>
      <c r="BB107" s="99">
        <v>0</v>
      </c>
      <c r="BC107" s="99">
        <v>0</v>
      </c>
      <c r="BD107" s="99">
        <v>0</v>
      </c>
      <c r="BE107" s="99">
        <v>0</v>
      </c>
      <c r="BF107" s="110" t="s">
        <v>1460</v>
      </c>
      <c r="BG107" s="110" t="s">
        <v>1460</v>
      </c>
      <c r="BH107" s="110" t="s">
        <v>1460</v>
      </c>
      <c r="BI107" s="110" t="s">
        <v>1460</v>
      </c>
      <c r="BJ107" s="110" t="s">
        <v>1460</v>
      </c>
      <c r="BK107" s="110" t="s">
        <v>1460</v>
      </c>
      <c r="BL107" s="110" t="s">
        <v>1460</v>
      </c>
      <c r="BM107" s="110" t="s">
        <v>1460</v>
      </c>
      <c r="BN107" s="110" t="s">
        <v>1460</v>
      </c>
      <c r="BO107" s="110" t="s">
        <v>1460</v>
      </c>
      <c r="BP107" s="110" t="s">
        <v>1460</v>
      </c>
      <c r="BQ107" s="99">
        <v>0</v>
      </c>
      <c r="BR107" s="99">
        <v>0</v>
      </c>
      <c r="BS107" s="99">
        <v>0</v>
      </c>
      <c r="BT107" s="99">
        <v>0</v>
      </c>
      <c r="BU107" s="99">
        <v>0</v>
      </c>
      <c r="BV107" s="99">
        <v>0</v>
      </c>
      <c r="BW107" s="99">
        <v>0</v>
      </c>
      <c r="BX107" s="99">
        <v>0</v>
      </c>
      <c r="BY107" s="99">
        <v>0</v>
      </c>
      <c r="BZ107" s="99">
        <v>0</v>
      </c>
      <c r="CA107" s="99">
        <v>0</v>
      </c>
      <c r="CB107" s="99">
        <v>0</v>
      </c>
      <c r="CC107" s="99">
        <v>0</v>
      </c>
      <c r="CD107" s="99">
        <v>0</v>
      </c>
      <c r="CE107" s="110" t="s">
        <v>1460</v>
      </c>
      <c r="CF107" s="99">
        <v>0</v>
      </c>
      <c r="CG107" s="99">
        <v>0</v>
      </c>
      <c r="CH107" s="99">
        <v>0</v>
      </c>
      <c r="CI107" s="99">
        <v>0</v>
      </c>
      <c r="CJ107" s="99">
        <v>0</v>
      </c>
      <c r="CK107" s="99">
        <v>0</v>
      </c>
      <c r="CL107" s="99">
        <v>0</v>
      </c>
      <c r="CM107" s="99">
        <v>0</v>
      </c>
      <c r="CN107" s="99">
        <v>0</v>
      </c>
      <c r="CO107" s="99">
        <v>0</v>
      </c>
      <c r="CP107" s="99">
        <v>0</v>
      </c>
      <c r="CQ107" s="110" t="s">
        <v>1460</v>
      </c>
      <c r="CR107" s="113" t="s">
        <v>1460</v>
      </c>
    </row>
    <row r="108" s="93" customFormat="1" ht="15.4" customHeight="1" spans="1:96">
      <c r="A108" s="109" t="s">
        <v>1630</v>
      </c>
      <c r="B108" s="100"/>
      <c r="C108" s="100" t="s">
        <v>1280</v>
      </c>
      <c r="D108" s="100" t="s">
        <v>1631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110" t="s">
        <v>1460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  <c r="BA108" s="99">
        <v>0</v>
      </c>
      <c r="BB108" s="99">
        <v>0</v>
      </c>
      <c r="BC108" s="99">
        <v>0</v>
      </c>
      <c r="BD108" s="99">
        <v>0</v>
      </c>
      <c r="BE108" s="99">
        <v>0</v>
      </c>
      <c r="BF108" s="110" t="s">
        <v>1460</v>
      </c>
      <c r="BG108" s="110" t="s">
        <v>1460</v>
      </c>
      <c r="BH108" s="110" t="s">
        <v>1460</v>
      </c>
      <c r="BI108" s="110" t="s">
        <v>1460</v>
      </c>
      <c r="BJ108" s="110" t="s">
        <v>1460</v>
      </c>
      <c r="BK108" s="110" t="s">
        <v>1460</v>
      </c>
      <c r="BL108" s="110" t="s">
        <v>1460</v>
      </c>
      <c r="BM108" s="110" t="s">
        <v>1460</v>
      </c>
      <c r="BN108" s="110" t="s">
        <v>1460</v>
      </c>
      <c r="BO108" s="110" t="s">
        <v>1460</v>
      </c>
      <c r="BP108" s="110" t="s">
        <v>1460</v>
      </c>
      <c r="BQ108" s="99">
        <v>0</v>
      </c>
      <c r="BR108" s="99">
        <v>0</v>
      </c>
      <c r="BS108" s="99">
        <v>0</v>
      </c>
      <c r="BT108" s="99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110" t="s">
        <v>1460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110" t="s">
        <v>1460</v>
      </c>
      <c r="CR108" s="113" t="s">
        <v>1460</v>
      </c>
    </row>
    <row r="109" s="93" customFormat="1" ht="15.4" customHeight="1" spans="1:96">
      <c r="A109" s="109" t="s">
        <v>1632</v>
      </c>
      <c r="B109" s="100"/>
      <c r="C109" s="100" t="s">
        <v>1280</v>
      </c>
      <c r="D109" s="100" t="s">
        <v>504</v>
      </c>
      <c r="E109" s="99">
        <v>1883570.23</v>
      </c>
      <c r="F109" s="99">
        <v>1651239.32</v>
      </c>
      <c r="G109" s="99">
        <v>602497</v>
      </c>
      <c r="H109" s="99">
        <v>198002.5</v>
      </c>
      <c r="I109" s="99">
        <v>400529</v>
      </c>
      <c r="J109" s="99">
        <v>329749.82</v>
      </c>
      <c r="K109" s="110" t="s">
        <v>1460</v>
      </c>
      <c r="L109" s="99">
        <v>120461</v>
      </c>
      <c r="M109" s="99">
        <v>0</v>
      </c>
      <c r="N109" s="99">
        <v>0</v>
      </c>
      <c r="O109" s="99">
        <v>48286.95</v>
      </c>
      <c r="P109" s="99">
        <v>4645.5</v>
      </c>
      <c r="Q109" s="99">
        <v>5005.8</v>
      </c>
      <c r="R109" s="99">
        <v>0</v>
      </c>
      <c r="S109" s="99">
        <v>1119</v>
      </c>
      <c r="T109" s="99">
        <v>1500</v>
      </c>
      <c r="U109" s="99">
        <v>0</v>
      </c>
      <c r="V109" s="99">
        <v>9135.69</v>
      </c>
      <c r="W109" s="99">
        <v>0</v>
      </c>
      <c r="X109" s="99">
        <v>0</v>
      </c>
      <c r="Y109" s="99">
        <v>11314.99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2873.62</v>
      </c>
      <c r="AK109" s="99">
        <v>12692.35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184043.96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  <c r="BA109" s="99">
        <v>0</v>
      </c>
      <c r="BB109" s="99">
        <v>184043.96</v>
      </c>
      <c r="BC109" s="99">
        <v>0</v>
      </c>
      <c r="BD109" s="99">
        <v>0</v>
      </c>
      <c r="BE109" s="99">
        <v>0</v>
      </c>
      <c r="BF109" s="110" t="s">
        <v>1460</v>
      </c>
      <c r="BG109" s="110" t="s">
        <v>1460</v>
      </c>
      <c r="BH109" s="110" t="s">
        <v>1460</v>
      </c>
      <c r="BI109" s="110" t="s">
        <v>1460</v>
      </c>
      <c r="BJ109" s="110" t="s">
        <v>1460</v>
      </c>
      <c r="BK109" s="110" t="s">
        <v>1460</v>
      </c>
      <c r="BL109" s="110" t="s">
        <v>1460</v>
      </c>
      <c r="BM109" s="110" t="s">
        <v>1460</v>
      </c>
      <c r="BN109" s="110" t="s">
        <v>1460</v>
      </c>
      <c r="BO109" s="110" t="s">
        <v>1460</v>
      </c>
      <c r="BP109" s="110" t="s">
        <v>1460</v>
      </c>
      <c r="BQ109" s="99">
        <v>0</v>
      </c>
      <c r="BR109" s="99">
        <v>0</v>
      </c>
      <c r="BS109" s="99">
        <v>0</v>
      </c>
      <c r="BT109" s="99">
        <v>0</v>
      </c>
      <c r="BU109" s="99">
        <v>0</v>
      </c>
      <c r="BV109" s="99">
        <v>0</v>
      </c>
      <c r="BW109" s="99">
        <v>0</v>
      </c>
      <c r="BX109" s="99">
        <v>0</v>
      </c>
      <c r="BY109" s="99">
        <v>0</v>
      </c>
      <c r="BZ109" s="99">
        <v>0</v>
      </c>
      <c r="CA109" s="99">
        <v>0</v>
      </c>
      <c r="CB109" s="99">
        <v>0</v>
      </c>
      <c r="CC109" s="99">
        <v>0</v>
      </c>
      <c r="CD109" s="99">
        <v>0</v>
      </c>
      <c r="CE109" s="110" t="s">
        <v>1460</v>
      </c>
      <c r="CF109" s="99">
        <v>0</v>
      </c>
      <c r="CG109" s="99">
        <v>0</v>
      </c>
      <c r="CH109" s="99">
        <v>0</v>
      </c>
      <c r="CI109" s="99">
        <v>0</v>
      </c>
      <c r="CJ109" s="99">
        <v>0</v>
      </c>
      <c r="CK109" s="99">
        <v>0</v>
      </c>
      <c r="CL109" s="99">
        <v>0</v>
      </c>
      <c r="CM109" s="99">
        <v>0</v>
      </c>
      <c r="CN109" s="99">
        <v>0</v>
      </c>
      <c r="CO109" s="99">
        <v>0</v>
      </c>
      <c r="CP109" s="99">
        <v>0</v>
      </c>
      <c r="CQ109" s="110" t="s">
        <v>1460</v>
      </c>
      <c r="CR109" s="113" t="s">
        <v>1460</v>
      </c>
    </row>
    <row r="110" s="93" customFormat="1" ht="15.4" customHeight="1" spans="1:96">
      <c r="A110" s="109" t="s">
        <v>1633</v>
      </c>
      <c r="B110" s="100"/>
      <c r="C110" s="100" t="s">
        <v>1280</v>
      </c>
      <c r="D110" s="100" t="s">
        <v>1634</v>
      </c>
      <c r="E110" s="99">
        <v>1563570.23</v>
      </c>
      <c r="F110" s="99">
        <v>1331239.32</v>
      </c>
      <c r="G110" s="99">
        <v>282497</v>
      </c>
      <c r="H110" s="99">
        <v>198002.5</v>
      </c>
      <c r="I110" s="99">
        <v>400529</v>
      </c>
      <c r="J110" s="99">
        <v>329749.82</v>
      </c>
      <c r="K110" s="110" t="s">
        <v>1460</v>
      </c>
      <c r="L110" s="99">
        <v>120461</v>
      </c>
      <c r="M110" s="99">
        <v>0</v>
      </c>
      <c r="N110" s="99">
        <v>0</v>
      </c>
      <c r="O110" s="99">
        <v>48286.95</v>
      </c>
      <c r="P110" s="99">
        <v>4645.5</v>
      </c>
      <c r="Q110" s="99">
        <v>5005.8</v>
      </c>
      <c r="R110" s="99">
        <v>0</v>
      </c>
      <c r="S110" s="99">
        <v>1119</v>
      </c>
      <c r="T110" s="99">
        <v>1500</v>
      </c>
      <c r="U110" s="99">
        <v>0</v>
      </c>
      <c r="V110" s="99">
        <v>9135.69</v>
      </c>
      <c r="W110" s="99">
        <v>0</v>
      </c>
      <c r="X110" s="99">
        <v>0</v>
      </c>
      <c r="Y110" s="99">
        <v>11314.99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2873.62</v>
      </c>
      <c r="AK110" s="99">
        <v>12692.35</v>
      </c>
      <c r="AL110" s="99">
        <v>0</v>
      </c>
      <c r="AM110" s="99">
        <v>0</v>
      </c>
      <c r="AN110" s="99">
        <v>0</v>
      </c>
      <c r="AO110" s="99">
        <v>0</v>
      </c>
      <c r="AP110" s="99">
        <v>0</v>
      </c>
      <c r="AQ110" s="99">
        <v>184043.96</v>
      </c>
      <c r="AR110" s="99">
        <v>0</v>
      </c>
      <c r="AS110" s="99">
        <v>0</v>
      </c>
      <c r="AT110" s="99">
        <v>0</v>
      </c>
      <c r="AU110" s="99">
        <v>0</v>
      </c>
      <c r="AV110" s="99">
        <v>0</v>
      </c>
      <c r="AW110" s="99">
        <v>0</v>
      </c>
      <c r="AX110" s="99">
        <v>0</v>
      </c>
      <c r="AY110" s="99">
        <v>0</v>
      </c>
      <c r="AZ110" s="99">
        <v>0</v>
      </c>
      <c r="BA110" s="99">
        <v>0</v>
      </c>
      <c r="BB110" s="99">
        <v>184043.96</v>
      </c>
      <c r="BC110" s="99">
        <v>0</v>
      </c>
      <c r="BD110" s="99">
        <v>0</v>
      </c>
      <c r="BE110" s="99">
        <v>0</v>
      </c>
      <c r="BF110" s="110" t="s">
        <v>1460</v>
      </c>
      <c r="BG110" s="110" t="s">
        <v>1460</v>
      </c>
      <c r="BH110" s="110" t="s">
        <v>1460</v>
      </c>
      <c r="BI110" s="110" t="s">
        <v>1460</v>
      </c>
      <c r="BJ110" s="110" t="s">
        <v>1460</v>
      </c>
      <c r="BK110" s="110" t="s">
        <v>1460</v>
      </c>
      <c r="BL110" s="110" t="s">
        <v>1460</v>
      </c>
      <c r="BM110" s="110" t="s">
        <v>1460</v>
      </c>
      <c r="BN110" s="110" t="s">
        <v>1460</v>
      </c>
      <c r="BO110" s="110" t="s">
        <v>1460</v>
      </c>
      <c r="BP110" s="110" t="s">
        <v>1460</v>
      </c>
      <c r="BQ110" s="99">
        <v>0</v>
      </c>
      <c r="BR110" s="99">
        <v>0</v>
      </c>
      <c r="BS110" s="99">
        <v>0</v>
      </c>
      <c r="BT110" s="99">
        <v>0</v>
      </c>
      <c r="BU110" s="99">
        <v>0</v>
      </c>
      <c r="BV110" s="99">
        <v>0</v>
      </c>
      <c r="BW110" s="99">
        <v>0</v>
      </c>
      <c r="BX110" s="99">
        <v>0</v>
      </c>
      <c r="BY110" s="99">
        <v>0</v>
      </c>
      <c r="BZ110" s="99">
        <v>0</v>
      </c>
      <c r="CA110" s="99">
        <v>0</v>
      </c>
      <c r="CB110" s="99">
        <v>0</v>
      </c>
      <c r="CC110" s="99">
        <v>0</v>
      </c>
      <c r="CD110" s="99">
        <v>0</v>
      </c>
      <c r="CE110" s="110" t="s">
        <v>1460</v>
      </c>
      <c r="CF110" s="99">
        <v>0</v>
      </c>
      <c r="CG110" s="99">
        <v>0</v>
      </c>
      <c r="CH110" s="99">
        <v>0</v>
      </c>
      <c r="CI110" s="99">
        <v>0</v>
      </c>
      <c r="CJ110" s="99">
        <v>0</v>
      </c>
      <c r="CK110" s="99">
        <v>0</v>
      </c>
      <c r="CL110" s="99">
        <v>0</v>
      </c>
      <c r="CM110" s="99">
        <v>0</v>
      </c>
      <c r="CN110" s="99">
        <v>0</v>
      </c>
      <c r="CO110" s="99">
        <v>0</v>
      </c>
      <c r="CP110" s="99">
        <v>0</v>
      </c>
      <c r="CQ110" s="110" t="s">
        <v>1460</v>
      </c>
      <c r="CR110" s="113" t="s">
        <v>1460</v>
      </c>
    </row>
    <row r="111" s="93" customFormat="1" ht="15.4" customHeight="1" spans="1:96">
      <c r="A111" s="109" t="s">
        <v>1635</v>
      </c>
      <c r="B111" s="100"/>
      <c r="C111" s="100" t="s">
        <v>1280</v>
      </c>
      <c r="D111" s="100" t="s">
        <v>1465</v>
      </c>
      <c r="E111" s="99">
        <v>1170095.12</v>
      </c>
      <c r="F111" s="99">
        <v>995370.25</v>
      </c>
      <c r="G111" s="99">
        <v>215485</v>
      </c>
      <c r="H111" s="99">
        <v>122034.5</v>
      </c>
      <c r="I111" s="99">
        <v>272270</v>
      </c>
      <c r="J111" s="99">
        <v>265119.75</v>
      </c>
      <c r="K111" s="110" t="s">
        <v>1460</v>
      </c>
      <c r="L111" s="99">
        <v>120461</v>
      </c>
      <c r="M111" s="99">
        <v>0</v>
      </c>
      <c r="N111" s="99">
        <v>0</v>
      </c>
      <c r="O111" s="99">
        <v>34740.59</v>
      </c>
      <c r="P111" s="99">
        <v>1050</v>
      </c>
      <c r="Q111" s="99">
        <v>5005.8</v>
      </c>
      <c r="R111" s="99">
        <v>0</v>
      </c>
      <c r="S111" s="99">
        <v>977</v>
      </c>
      <c r="T111" s="99">
        <v>1500</v>
      </c>
      <c r="U111" s="99">
        <v>0</v>
      </c>
      <c r="V111" s="99">
        <v>5738.81</v>
      </c>
      <c r="W111" s="99">
        <v>0</v>
      </c>
      <c r="X111" s="99">
        <v>0</v>
      </c>
      <c r="Y111" s="99">
        <v>10824.99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9643.99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139984.28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139984.28</v>
      </c>
      <c r="BC111" s="99">
        <v>0</v>
      </c>
      <c r="BD111" s="99">
        <v>0</v>
      </c>
      <c r="BE111" s="99">
        <v>0</v>
      </c>
      <c r="BF111" s="110" t="s">
        <v>1460</v>
      </c>
      <c r="BG111" s="110" t="s">
        <v>1460</v>
      </c>
      <c r="BH111" s="110" t="s">
        <v>1460</v>
      </c>
      <c r="BI111" s="110" t="s">
        <v>1460</v>
      </c>
      <c r="BJ111" s="110" t="s">
        <v>1460</v>
      </c>
      <c r="BK111" s="110" t="s">
        <v>1460</v>
      </c>
      <c r="BL111" s="110" t="s">
        <v>1460</v>
      </c>
      <c r="BM111" s="110" t="s">
        <v>1460</v>
      </c>
      <c r="BN111" s="110" t="s">
        <v>1460</v>
      </c>
      <c r="BO111" s="110" t="s">
        <v>1460</v>
      </c>
      <c r="BP111" s="110" t="s">
        <v>1460</v>
      </c>
      <c r="BQ111" s="99">
        <v>0</v>
      </c>
      <c r="BR111" s="99">
        <v>0</v>
      </c>
      <c r="BS111" s="99">
        <v>0</v>
      </c>
      <c r="BT111" s="99">
        <v>0</v>
      </c>
      <c r="BU111" s="99">
        <v>0</v>
      </c>
      <c r="BV111" s="99">
        <v>0</v>
      </c>
      <c r="BW111" s="99">
        <v>0</v>
      </c>
      <c r="BX111" s="99">
        <v>0</v>
      </c>
      <c r="BY111" s="99">
        <v>0</v>
      </c>
      <c r="BZ111" s="99">
        <v>0</v>
      </c>
      <c r="CA111" s="99">
        <v>0</v>
      </c>
      <c r="CB111" s="99">
        <v>0</v>
      </c>
      <c r="CC111" s="99">
        <v>0</v>
      </c>
      <c r="CD111" s="99">
        <v>0</v>
      </c>
      <c r="CE111" s="110" t="s">
        <v>1460</v>
      </c>
      <c r="CF111" s="99">
        <v>0</v>
      </c>
      <c r="CG111" s="99">
        <v>0</v>
      </c>
      <c r="CH111" s="99">
        <v>0</v>
      </c>
      <c r="CI111" s="99">
        <v>0</v>
      </c>
      <c r="CJ111" s="99">
        <v>0</v>
      </c>
      <c r="CK111" s="99">
        <v>0</v>
      </c>
      <c r="CL111" s="99">
        <v>0</v>
      </c>
      <c r="CM111" s="99">
        <v>0</v>
      </c>
      <c r="CN111" s="99">
        <v>0</v>
      </c>
      <c r="CO111" s="99">
        <v>0</v>
      </c>
      <c r="CP111" s="99">
        <v>0</v>
      </c>
      <c r="CQ111" s="110" t="s">
        <v>1460</v>
      </c>
      <c r="CR111" s="113" t="s">
        <v>1460</v>
      </c>
    </row>
    <row r="112" s="93" customFormat="1" ht="15.4" customHeight="1" spans="1:96">
      <c r="A112" s="109" t="s">
        <v>1636</v>
      </c>
      <c r="B112" s="100"/>
      <c r="C112" s="100" t="s">
        <v>1280</v>
      </c>
      <c r="D112" s="100" t="s">
        <v>1467</v>
      </c>
      <c r="E112" s="99">
        <v>0</v>
      </c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110" t="s">
        <v>1460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v>0</v>
      </c>
      <c r="AL112" s="99">
        <v>0</v>
      </c>
      <c r="AM112" s="99">
        <v>0</v>
      </c>
      <c r="AN112" s="99">
        <v>0</v>
      </c>
      <c r="AO112" s="99">
        <v>0</v>
      </c>
      <c r="AP112" s="99">
        <v>0</v>
      </c>
      <c r="AQ112" s="99">
        <v>0</v>
      </c>
      <c r="AR112" s="99">
        <v>0</v>
      </c>
      <c r="AS112" s="99">
        <v>0</v>
      </c>
      <c r="AT112" s="99">
        <v>0</v>
      </c>
      <c r="AU112" s="99">
        <v>0</v>
      </c>
      <c r="AV112" s="99">
        <v>0</v>
      </c>
      <c r="AW112" s="99">
        <v>0</v>
      </c>
      <c r="AX112" s="99">
        <v>0</v>
      </c>
      <c r="AY112" s="99">
        <v>0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110" t="s">
        <v>1460</v>
      </c>
      <c r="BG112" s="110" t="s">
        <v>1460</v>
      </c>
      <c r="BH112" s="110" t="s">
        <v>1460</v>
      </c>
      <c r="BI112" s="110" t="s">
        <v>1460</v>
      </c>
      <c r="BJ112" s="110" t="s">
        <v>1460</v>
      </c>
      <c r="BK112" s="110" t="s">
        <v>1460</v>
      </c>
      <c r="BL112" s="110" t="s">
        <v>1460</v>
      </c>
      <c r="BM112" s="110" t="s">
        <v>1460</v>
      </c>
      <c r="BN112" s="110" t="s">
        <v>1460</v>
      </c>
      <c r="BO112" s="110" t="s">
        <v>1460</v>
      </c>
      <c r="BP112" s="110" t="s">
        <v>1460</v>
      </c>
      <c r="BQ112" s="99">
        <v>0</v>
      </c>
      <c r="BR112" s="99">
        <v>0</v>
      </c>
      <c r="BS112" s="99">
        <v>0</v>
      </c>
      <c r="BT112" s="99">
        <v>0</v>
      </c>
      <c r="BU112" s="99">
        <v>0</v>
      </c>
      <c r="BV112" s="99">
        <v>0</v>
      </c>
      <c r="BW112" s="99">
        <v>0</v>
      </c>
      <c r="BX112" s="99">
        <v>0</v>
      </c>
      <c r="BY112" s="99">
        <v>0</v>
      </c>
      <c r="BZ112" s="99">
        <v>0</v>
      </c>
      <c r="CA112" s="99">
        <v>0</v>
      </c>
      <c r="CB112" s="99">
        <v>0</v>
      </c>
      <c r="CC112" s="99">
        <v>0</v>
      </c>
      <c r="CD112" s="99">
        <v>0</v>
      </c>
      <c r="CE112" s="110" t="s">
        <v>1460</v>
      </c>
      <c r="CF112" s="99">
        <v>0</v>
      </c>
      <c r="CG112" s="99">
        <v>0</v>
      </c>
      <c r="CH112" s="99">
        <v>0</v>
      </c>
      <c r="CI112" s="99">
        <v>0</v>
      </c>
      <c r="CJ112" s="99">
        <v>0</v>
      </c>
      <c r="CK112" s="99">
        <v>0</v>
      </c>
      <c r="CL112" s="99">
        <v>0</v>
      </c>
      <c r="CM112" s="99">
        <v>0</v>
      </c>
      <c r="CN112" s="99">
        <v>0</v>
      </c>
      <c r="CO112" s="99">
        <v>0</v>
      </c>
      <c r="CP112" s="99">
        <v>0</v>
      </c>
      <c r="CQ112" s="110" t="s">
        <v>1460</v>
      </c>
      <c r="CR112" s="113" t="s">
        <v>1460</v>
      </c>
    </row>
    <row r="113" s="93" customFormat="1" ht="15.4" customHeight="1" spans="1:96">
      <c r="A113" s="109" t="s">
        <v>1637</v>
      </c>
      <c r="B113" s="100"/>
      <c r="C113" s="100" t="s">
        <v>1280</v>
      </c>
      <c r="D113" s="100" t="s">
        <v>1638</v>
      </c>
      <c r="E113" s="99">
        <v>393475.11</v>
      </c>
      <c r="F113" s="99">
        <v>335869.07</v>
      </c>
      <c r="G113" s="99">
        <v>67012</v>
      </c>
      <c r="H113" s="99">
        <v>75968</v>
      </c>
      <c r="I113" s="99">
        <v>128259</v>
      </c>
      <c r="J113" s="99">
        <v>64630.07</v>
      </c>
      <c r="K113" s="110" t="s">
        <v>1460</v>
      </c>
      <c r="L113" s="99">
        <v>0</v>
      </c>
      <c r="M113" s="99">
        <v>0</v>
      </c>
      <c r="N113" s="99">
        <v>0</v>
      </c>
      <c r="O113" s="99">
        <v>13546.36</v>
      </c>
      <c r="P113" s="99">
        <v>3595.5</v>
      </c>
      <c r="Q113" s="99">
        <v>0</v>
      </c>
      <c r="R113" s="99">
        <v>0</v>
      </c>
      <c r="S113" s="99">
        <v>142</v>
      </c>
      <c r="T113" s="99">
        <v>0</v>
      </c>
      <c r="U113" s="99">
        <v>0</v>
      </c>
      <c r="V113" s="99">
        <v>3396.88</v>
      </c>
      <c r="W113" s="99">
        <v>0</v>
      </c>
      <c r="X113" s="99">
        <v>0</v>
      </c>
      <c r="Y113" s="99">
        <v>490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2873.62</v>
      </c>
      <c r="AK113" s="99">
        <v>3048.36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>
        <v>44059.68</v>
      </c>
      <c r="AR113" s="99">
        <v>0</v>
      </c>
      <c r="AS113" s="99">
        <v>0</v>
      </c>
      <c r="AT113" s="99">
        <v>0</v>
      </c>
      <c r="AU113" s="99">
        <v>0</v>
      </c>
      <c r="AV113" s="99">
        <v>0</v>
      </c>
      <c r="AW113" s="99">
        <v>0</v>
      </c>
      <c r="AX113" s="99">
        <v>0</v>
      </c>
      <c r="AY113" s="99">
        <v>0</v>
      </c>
      <c r="AZ113" s="99">
        <v>0</v>
      </c>
      <c r="BA113" s="99">
        <v>0</v>
      </c>
      <c r="BB113" s="99">
        <v>44059.68</v>
      </c>
      <c r="BC113" s="99">
        <v>0</v>
      </c>
      <c r="BD113" s="99">
        <v>0</v>
      </c>
      <c r="BE113" s="99">
        <v>0</v>
      </c>
      <c r="BF113" s="110" t="s">
        <v>1460</v>
      </c>
      <c r="BG113" s="110" t="s">
        <v>1460</v>
      </c>
      <c r="BH113" s="110" t="s">
        <v>1460</v>
      </c>
      <c r="BI113" s="110" t="s">
        <v>1460</v>
      </c>
      <c r="BJ113" s="110" t="s">
        <v>1460</v>
      </c>
      <c r="BK113" s="110" t="s">
        <v>1460</v>
      </c>
      <c r="BL113" s="110" t="s">
        <v>1460</v>
      </c>
      <c r="BM113" s="110" t="s">
        <v>1460</v>
      </c>
      <c r="BN113" s="110" t="s">
        <v>1460</v>
      </c>
      <c r="BO113" s="110" t="s">
        <v>1460</v>
      </c>
      <c r="BP113" s="110" t="s">
        <v>1460</v>
      </c>
      <c r="BQ113" s="99">
        <v>0</v>
      </c>
      <c r="BR113" s="99">
        <v>0</v>
      </c>
      <c r="BS113" s="99">
        <v>0</v>
      </c>
      <c r="BT113" s="99">
        <v>0</v>
      </c>
      <c r="BU113" s="99">
        <v>0</v>
      </c>
      <c r="BV113" s="99">
        <v>0</v>
      </c>
      <c r="BW113" s="99">
        <v>0</v>
      </c>
      <c r="BX113" s="99">
        <v>0</v>
      </c>
      <c r="BY113" s="99">
        <v>0</v>
      </c>
      <c r="BZ113" s="99">
        <v>0</v>
      </c>
      <c r="CA113" s="99">
        <v>0</v>
      </c>
      <c r="CB113" s="99">
        <v>0</v>
      </c>
      <c r="CC113" s="99">
        <v>0</v>
      </c>
      <c r="CD113" s="99">
        <v>0</v>
      </c>
      <c r="CE113" s="110" t="s">
        <v>1460</v>
      </c>
      <c r="CF113" s="99">
        <v>0</v>
      </c>
      <c r="CG113" s="99">
        <v>0</v>
      </c>
      <c r="CH113" s="99">
        <v>0</v>
      </c>
      <c r="CI113" s="99">
        <v>0</v>
      </c>
      <c r="CJ113" s="99">
        <v>0</v>
      </c>
      <c r="CK113" s="99">
        <v>0</v>
      </c>
      <c r="CL113" s="99">
        <v>0</v>
      </c>
      <c r="CM113" s="99">
        <v>0</v>
      </c>
      <c r="CN113" s="99">
        <v>0</v>
      </c>
      <c r="CO113" s="99">
        <v>0</v>
      </c>
      <c r="CP113" s="99">
        <v>0</v>
      </c>
      <c r="CQ113" s="110" t="s">
        <v>1460</v>
      </c>
      <c r="CR113" s="113" t="s">
        <v>1460</v>
      </c>
    </row>
    <row r="114" s="93" customFormat="1" ht="15.4" customHeight="1" spans="1:96">
      <c r="A114" s="109" t="s">
        <v>1639</v>
      </c>
      <c r="B114" s="100"/>
      <c r="C114" s="100" t="s">
        <v>1280</v>
      </c>
      <c r="D114" s="100" t="s">
        <v>1640</v>
      </c>
      <c r="E114" s="99">
        <v>0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110" t="s">
        <v>1460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99">
        <v>0</v>
      </c>
      <c r="AH114" s="99">
        <v>0</v>
      </c>
      <c r="AI114" s="99">
        <v>0</v>
      </c>
      <c r="AJ114" s="99">
        <v>0</v>
      </c>
      <c r="AK114" s="99">
        <v>0</v>
      </c>
      <c r="AL114" s="99">
        <v>0</v>
      </c>
      <c r="AM114" s="99">
        <v>0</v>
      </c>
      <c r="AN114" s="99">
        <v>0</v>
      </c>
      <c r="AO114" s="99">
        <v>0</v>
      </c>
      <c r="AP114" s="99">
        <v>0</v>
      </c>
      <c r="AQ114" s="99">
        <v>0</v>
      </c>
      <c r="AR114" s="99">
        <v>0</v>
      </c>
      <c r="AS114" s="99">
        <v>0</v>
      </c>
      <c r="AT114" s="99">
        <v>0</v>
      </c>
      <c r="AU114" s="99">
        <v>0</v>
      </c>
      <c r="AV114" s="99">
        <v>0</v>
      </c>
      <c r="AW114" s="99">
        <v>0</v>
      </c>
      <c r="AX114" s="99">
        <v>0</v>
      </c>
      <c r="AY114" s="99">
        <v>0</v>
      </c>
      <c r="AZ114" s="99">
        <v>0</v>
      </c>
      <c r="BA114" s="99">
        <v>0</v>
      </c>
      <c r="BB114" s="99">
        <v>0</v>
      </c>
      <c r="BC114" s="99">
        <v>0</v>
      </c>
      <c r="BD114" s="99">
        <v>0</v>
      </c>
      <c r="BE114" s="99">
        <v>0</v>
      </c>
      <c r="BF114" s="110" t="s">
        <v>1460</v>
      </c>
      <c r="BG114" s="110" t="s">
        <v>1460</v>
      </c>
      <c r="BH114" s="110" t="s">
        <v>1460</v>
      </c>
      <c r="BI114" s="110" t="s">
        <v>1460</v>
      </c>
      <c r="BJ114" s="110" t="s">
        <v>1460</v>
      </c>
      <c r="BK114" s="110" t="s">
        <v>1460</v>
      </c>
      <c r="BL114" s="110" t="s">
        <v>1460</v>
      </c>
      <c r="BM114" s="110" t="s">
        <v>1460</v>
      </c>
      <c r="BN114" s="110" t="s">
        <v>1460</v>
      </c>
      <c r="BO114" s="110" t="s">
        <v>1460</v>
      </c>
      <c r="BP114" s="110" t="s">
        <v>1460</v>
      </c>
      <c r="BQ114" s="99">
        <v>0</v>
      </c>
      <c r="BR114" s="99">
        <v>0</v>
      </c>
      <c r="BS114" s="99">
        <v>0</v>
      </c>
      <c r="BT114" s="99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110" t="s">
        <v>1460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110" t="s">
        <v>1460</v>
      </c>
      <c r="CR114" s="113" t="s">
        <v>1460</v>
      </c>
    </row>
    <row r="115" s="93" customFormat="1" ht="15.4" customHeight="1" spans="1:96">
      <c r="A115" s="109" t="s">
        <v>1641</v>
      </c>
      <c r="B115" s="100"/>
      <c r="C115" s="100" t="s">
        <v>1280</v>
      </c>
      <c r="D115" s="100" t="s">
        <v>1642</v>
      </c>
      <c r="E115" s="99">
        <v>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  <c r="K115" s="110" t="s">
        <v>1460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99">
        <v>0</v>
      </c>
      <c r="AH115" s="99">
        <v>0</v>
      </c>
      <c r="AI115" s="99">
        <v>0</v>
      </c>
      <c r="AJ115" s="99">
        <v>0</v>
      </c>
      <c r="AK115" s="99">
        <v>0</v>
      </c>
      <c r="AL115" s="99">
        <v>0</v>
      </c>
      <c r="AM115" s="99">
        <v>0</v>
      </c>
      <c r="AN115" s="99">
        <v>0</v>
      </c>
      <c r="AO115" s="99">
        <v>0</v>
      </c>
      <c r="AP115" s="99">
        <v>0</v>
      </c>
      <c r="AQ115" s="99">
        <v>0</v>
      </c>
      <c r="AR115" s="99">
        <v>0</v>
      </c>
      <c r="AS115" s="99">
        <v>0</v>
      </c>
      <c r="AT115" s="99">
        <v>0</v>
      </c>
      <c r="AU115" s="99">
        <v>0</v>
      </c>
      <c r="AV115" s="99">
        <v>0</v>
      </c>
      <c r="AW115" s="99">
        <v>0</v>
      </c>
      <c r="AX115" s="99">
        <v>0</v>
      </c>
      <c r="AY115" s="99">
        <v>0</v>
      </c>
      <c r="AZ115" s="99">
        <v>0</v>
      </c>
      <c r="BA115" s="99">
        <v>0</v>
      </c>
      <c r="BB115" s="99">
        <v>0</v>
      </c>
      <c r="BC115" s="99">
        <v>0</v>
      </c>
      <c r="BD115" s="99">
        <v>0</v>
      </c>
      <c r="BE115" s="99">
        <v>0</v>
      </c>
      <c r="BF115" s="110" t="s">
        <v>1460</v>
      </c>
      <c r="BG115" s="110" t="s">
        <v>1460</v>
      </c>
      <c r="BH115" s="110" t="s">
        <v>1460</v>
      </c>
      <c r="BI115" s="110" t="s">
        <v>1460</v>
      </c>
      <c r="BJ115" s="110" t="s">
        <v>1460</v>
      </c>
      <c r="BK115" s="110" t="s">
        <v>1460</v>
      </c>
      <c r="BL115" s="110" t="s">
        <v>1460</v>
      </c>
      <c r="BM115" s="110" t="s">
        <v>1460</v>
      </c>
      <c r="BN115" s="110" t="s">
        <v>1460</v>
      </c>
      <c r="BO115" s="110" t="s">
        <v>1460</v>
      </c>
      <c r="BP115" s="110" t="s">
        <v>1460</v>
      </c>
      <c r="BQ115" s="99">
        <v>0</v>
      </c>
      <c r="BR115" s="99">
        <v>0</v>
      </c>
      <c r="BS115" s="99">
        <v>0</v>
      </c>
      <c r="BT115" s="99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110" t="s">
        <v>1460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110" t="s">
        <v>1460</v>
      </c>
      <c r="CR115" s="113" t="s">
        <v>1460</v>
      </c>
    </row>
    <row r="116" s="93" customFormat="1" ht="15.4" customHeight="1" spans="1:96">
      <c r="A116" s="109" t="s">
        <v>1643</v>
      </c>
      <c r="B116" s="100"/>
      <c r="C116" s="100" t="s">
        <v>1280</v>
      </c>
      <c r="D116" s="100" t="s">
        <v>1644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110" t="s">
        <v>1460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0</v>
      </c>
      <c r="AM116" s="99">
        <v>0</v>
      </c>
      <c r="AN116" s="99">
        <v>0</v>
      </c>
      <c r="AO116" s="99">
        <v>0</v>
      </c>
      <c r="AP116" s="99">
        <v>0</v>
      </c>
      <c r="AQ116" s="99">
        <v>0</v>
      </c>
      <c r="AR116" s="99">
        <v>0</v>
      </c>
      <c r="AS116" s="99">
        <v>0</v>
      </c>
      <c r="AT116" s="99">
        <v>0</v>
      </c>
      <c r="AU116" s="99">
        <v>0</v>
      </c>
      <c r="AV116" s="99">
        <v>0</v>
      </c>
      <c r="AW116" s="99">
        <v>0</v>
      </c>
      <c r="AX116" s="99">
        <v>0</v>
      </c>
      <c r="AY116" s="99">
        <v>0</v>
      </c>
      <c r="AZ116" s="99">
        <v>0</v>
      </c>
      <c r="BA116" s="99">
        <v>0</v>
      </c>
      <c r="BB116" s="99">
        <v>0</v>
      </c>
      <c r="BC116" s="99">
        <v>0</v>
      </c>
      <c r="BD116" s="99">
        <v>0</v>
      </c>
      <c r="BE116" s="99">
        <v>0</v>
      </c>
      <c r="BF116" s="110" t="s">
        <v>1460</v>
      </c>
      <c r="BG116" s="110" t="s">
        <v>1460</v>
      </c>
      <c r="BH116" s="110" t="s">
        <v>1460</v>
      </c>
      <c r="BI116" s="110" t="s">
        <v>1460</v>
      </c>
      <c r="BJ116" s="110" t="s">
        <v>1460</v>
      </c>
      <c r="BK116" s="110" t="s">
        <v>1460</v>
      </c>
      <c r="BL116" s="110" t="s">
        <v>1460</v>
      </c>
      <c r="BM116" s="110" t="s">
        <v>1460</v>
      </c>
      <c r="BN116" s="110" t="s">
        <v>1460</v>
      </c>
      <c r="BO116" s="110" t="s">
        <v>1460</v>
      </c>
      <c r="BP116" s="110" t="s">
        <v>1460</v>
      </c>
      <c r="BQ116" s="99">
        <v>0</v>
      </c>
      <c r="BR116" s="99">
        <v>0</v>
      </c>
      <c r="BS116" s="99">
        <v>0</v>
      </c>
      <c r="BT116" s="99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110" t="s">
        <v>1460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110" t="s">
        <v>1460</v>
      </c>
      <c r="CR116" s="113" t="s">
        <v>1460</v>
      </c>
    </row>
    <row r="117" s="93" customFormat="1" ht="15.4" customHeight="1" spans="1:96">
      <c r="A117" s="109" t="s">
        <v>1645</v>
      </c>
      <c r="B117" s="100"/>
      <c r="C117" s="100" t="s">
        <v>1280</v>
      </c>
      <c r="D117" s="100" t="s">
        <v>1646</v>
      </c>
      <c r="E117" s="99">
        <v>0</v>
      </c>
      <c r="F117" s="99">
        <v>0</v>
      </c>
      <c r="G117" s="99">
        <v>0</v>
      </c>
      <c r="H117" s="99">
        <v>0</v>
      </c>
      <c r="I117" s="99">
        <v>0</v>
      </c>
      <c r="J117" s="99">
        <v>0</v>
      </c>
      <c r="K117" s="110" t="s">
        <v>1460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0</v>
      </c>
      <c r="AK117" s="99">
        <v>0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>
        <v>0</v>
      </c>
      <c r="AR117" s="99">
        <v>0</v>
      </c>
      <c r="AS117" s="99">
        <v>0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0</v>
      </c>
      <c r="AZ117" s="99">
        <v>0</v>
      </c>
      <c r="BA117" s="99">
        <v>0</v>
      </c>
      <c r="BB117" s="99">
        <v>0</v>
      </c>
      <c r="BC117" s="99">
        <v>0</v>
      </c>
      <c r="BD117" s="99">
        <v>0</v>
      </c>
      <c r="BE117" s="99">
        <v>0</v>
      </c>
      <c r="BF117" s="110" t="s">
        <v>1460</v>
      </c>
      <c r="BG117" s="110" t="s">
        <v>1460</v>
      </c>
      <c r="BH117" s="110" t="s">
        <v>1460</v>
      </c>
      <c r="BI117" s="110" t="s">
        <v>1460</v>
      </c>
      <c r="BJ117" s="110" t="s">
        <v>1460</v>
      </c>
      <c r="BK117" s="110" t="s">
        <v>1460</v>
      </c>
      <c r="BL117" s="110" t="s">
        <v>1460</v>
      </c>
      <c r="BM117" s="110" t="s">
        <v>1460</v>
      </c>
      <c r="BN117" s="110" t="s">
        <v>1460</v>
      </c>
      <c r="BO117" s="110" t="s">
        <v>1460</v>
      </c>
      <c r="BP117" s="110" t="s">
        <v>1460</v>
      </c>
      <c r="BQ117" s="99">
        <v>0</v>
      </c>
      <c r="BR117" s="99">
        <v>0</v>
      </c>
      <c r="BS117" s="99">
        <v>0</v>
      </c>
      <c r="BT117" s="99">
        <v>0</v>
      </c>
      <c r="BU117" s="99">
        <v>0</v>
      </c>
      <c r="BV117" s="99">
        <v>0</v>
      </c>
      <c r="BW117" s="99">
        <v>0</v>
      </c>
      <c r="BX117" s="99">
        <v>0</v>
      </c>
      <c r="BY117" s="99">
        <v>0</v>
      </c>
      <c r="BZ117" s="99">
        <v>0</v>
      </c>
      <c r="CA117" s="99">
        <v>0</v>
      </c>
      <c r="CB117" s="99">
        <v>0</v>
      </c>
      <c r="CC117" s="99">
        <v>0</v>
      </c>
      <c r="CD117" s="99">
        <v>0</v>
      </c>
      <c r="CE117" s="110" t="s">
        <v>1460</v>
      </c>
      <c r="CF117" s="99">
        <v>0</v>
      </c>
      <c r="CG117" s="99">
        <v>0</v>
      </c>
      <c r="CH117" s="99">
        <v>0</v>
      </c>
      <c r="CI117" s="99">
        <v>0</v>
      </c>
      <c r="CJ117" s="99">
        <v>0</v>
      </c>
      <c r="CK117" s="99">
        <v>0</v>
      </c>
      <c r="CL117" s="99">
        <v>0</v>
      </c>
      <c r="CM117" s="99">
        <v>0</v>
      </c>
      <c r="CN117" s="99">
        <v>0</v>
      </c>
      <c r="CO117" s="99">
        <v>0</v>
      </c>
      <c r="CP117" s="99">
        <v>0</v>
      </c>
      <c r="CQ117" s="110" t="s">
        <v>1460</v>
      </c>
      <c r="CR117" s="113" t="s">
        <v>1460</v>
      </c>
    </row>
    <row r="118" s="93" customFormat="1" ht="15.4" customHeight="1" spans="1:96">
      <c r="A118" s="109" t="s">
        <v>1647</v>
      </c>
      <c r="B118" s="100"/>
      <c r="C118" s="100" t="s">
        <v>1280</v>
      </c>
      <c r="D118" s="100" t="s">
        <v>1648</v>
      </c>
      <c r="E118" s="99">
        <v>0</v>
      </c>
      <c r="F118" s="99">
        <v>0</v>
      </c>
      <c r="G118" s="99">
        <v>0</v>
      </c>
      <c r="H118" s="99">
        <v>0</v>
      </c>
      <c r="I118" s="99">
        <v>0</v>
      </c>
      <c r="J118" s="99">
        <v>0</v>
      </c>
      <c r="K118" s="110" t="s">
        <v>1460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99">
        <v>0</v>
      </c>
      <c r="AH118" s="99">
        <v>0</v>
      </c>
      <c r="AI118" s="99">
        <v>0</v>
      </c>
      <c r="AJ118" s="99">
        <v>0</v>
      </c>
      <c r="AK118" s="99">
        <v>0</v>
      </c>
      <c r="AL118" s="99">
        <v>0</v>
      </c>
      <c r="AM118" s="99">
        <v>0</v>
      </c>
      <c r="AN118" s="99">
        <v>0</v>
      </c>
      <c r="AO118" s="99">
        <v>0</v>
      </c>
      <c r="AP118" s="99">
        <v>0</v>
      </c>
      <c r="AQ118" s="99">
        <v>0</v>
      </c>
      <c r="AR118" s="99">
        <v>0</v>
      </c>
      <c r="AS118" s="99">
        <v>0</v>
      </c>
      <c r="AT118" s="99">
        <v>0</v>
      </c>
      <c r="AU118" s="99">
        <v>0</v>
      </c>
      <c r="AV118" s="99">
        <v>0</v>
      </c>
      <c r="AW118" s="99">
        <v>0</v>
      </c>
      <c r="AX118" s="99">
        <v>0</v>
      </c>
      <c r="AY118" s="99">
        <v>0</v>
      </c>
      <c r="AZ118" s="99">
        <v>0</v>
      </c>
      <c r="BA118" s="99">
        <v>0</v>
      </c>
      <c r="BB118" s="99">
        <v>0</v>
      </c>
      <c r="BC118" s="99">
        <v>0</v>
      </c>
      <c r="BD118" s="99">
        <v>0</v>
      </c>
      <c r="BE118" s="99">
        <v>0</v>
      </c>
      <c r="BF118" s="110" t="s">
        <v>1460</v>
      </c>
      <c r="BG118" s="110" t="s">
        <v>1460</v>
      </c>
      <c r="BH118" s="110" t="s">
        <v>1460</v>
      </c>
      <c r="BI118" s="110" t="s">
        <v>1460</v>
      </c>
      <c r="BJ118" s="110" t="s">
        <v>1460</v>
      </c>
      <c r="BK118" s="110" t="s">
        <v>1460</v>
      </c>
      <c r="BL118" s="110" t="s">
        <v>1460</v>
      </c>
      <c r="BM118" s="110" t="s">
        <v>1460</v>
      </c>
      <c r="BN118" s="110" t="s">
        <v>1460</v>
      </c>
      <c r="BO118" s="110" t="s">
        <v>1460</v>
      </c>
      <c r="BP118" s="110" t="s">
        <v>1460</v>
      </c>
      <c r="BQ118" s="99">
        <v>0</v>
      </c>
      <c r="BR118" s="99">
        <v>0</v>
      </c>
      <c r="BS118" s="99">
        <v>0</v>
      </c>
      <c r="BT118" s="99">
        <v>0</v>
      </c>
      <c r="BU118" s="99">
        <v>0</v>
      </c>
      <c r="BV118" s="99">
        <v>0</v>
      </c>
      <c r="BW118" s="99">
        <v>0</v>
      </c>
      <c r="BX118" s="99">
        <v>0</v>
      </c>
      <c r="BY118" s="99">
        <v>0</v>
      </c>
      <c r="BZ118" s="99">
        <v>0</v>
      </c>
      <c r="CA118" s="99">
        <v>0</v>
      </c>
      <c r="CB118" s="99">
        <v>0</v>
      </c>
      <c r="CC118" s="99">
        <v>0</v>
      </c>
      <c r="CD118" s="99">
        <v>0</v>
      </c>
      <c r="CE118" s="110" t="s">
        <v>1460</v>
      </c>
      <c r="CF118" s="99">
        <v>0</v>
      </c>
      <c r="CG118" s="99">
        <v>0</v>
      </c>
      <c r="CH118" s="99">
        <v>0</v>
      </c>
      <c r="CI118" s="99">
        <v>0</v>
      </c>
      <c r="CJ118" s="99">
        <v>0</v>
      </c>
      <c r="CK118" s="99">
        <v>0</v>
      </c>
      <c r="CL118" s="99">
        <v>0</v>
      </c>
      <c r="CM118" s="99">
        <v>0</v>
      </c>
      <c r="CN118" s="99">
        <v>0</v>
      </c>
      <c r="CO118" s="99">
        <v>0</v>
      </c>
      <c r="CP118" s="99">
        <v>0</v>
      </c>
      <c r="CQ118" s="110" t="s">
        <v>1460</v>
      </c>
      <c r="CR118" s="113" t="s">
        <v>1460</v>
      </c>
    </row>
    <row r="119" s="93" customFormat="1" ht="15.4" customHeight="1" spans="1:96">
      <c r="A119" s="109" t="s">
        <v>1649</v>
      </c>
      <c r="B119" s="100"/>
      <c r="C119" s="100" t="s">
        <v>1280</v>
      </c>
      <c r="D119" s="100" t="s">
        <v>1650</v>
      </c>
      <c r="E119" s="99">
        <v>0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110" t="s">
        <v>1460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99">
        <v>0</v>
      </c>
      <c r="AR119" s="99">
        <v>0</v>
      </c>
      <c r="AS119" s="99">
        <v>0</v>
      </c>
      <c r="AT119" s="99">
        <v>0</v>
      </c>
      <c r="AU119" s="99">
        <v>0</v>
      </c>
      <c r="AV119" s="99">
        <v>0</v>
      </c>
      <c r="AW119" s="99">
        <v>0</v>
      </c>
      <c r="AX119" s="99">
        <v>0</v>
      </c>
      <c r="AY119" s="99">
        <v>0</v>
      </c>
      <c r="AZ119" s="99">
        <v>0</v>
      </c>
      <c r="BA119" s="99">
        <v>0</v>
      </c>
      <c r="BB119" s="99">
        <v>0</v>
      </c>
      <c r="BC119" s="99">
        <v>0</v>
      </c>
      <c r="BD119" s="99">
        <v>0</v>
      </c>
      <c r="BE119" s="99">
        <v>0</v>
      </c>
      <c r="BF119" s="110" t="s">
        <v>1460</v>
      </c>
      <c r="BG119" s="110" t="s">
        <v>1460</v>
      </c>
      <c r="BH119" s="110" t="s">
        <v>1460</v>
      </c>
      <c r="BI119" s="110" t="s">
        <v>1460</v>
      </c>
      <c r="BJ119" s="110" t="s">
        <v>1460</v>
      </c>
      <c r="BK119" s="110" t="s">
        <v>1460</v>
      </c>
      <c r="BL119" s="110" t="s">
        <v>1460</v>
      </c>
      <c r="BM119" s="110" t="s">
        <v>1460</v>
      </c>
      <c r="BN119" s="110" t="s">
        <v>1460</v>
      </c>
      <c r="BO119" s="110" t="s">
        <v>1460</v>
      </c>
      <c r="BP119" s="110" t="s">
        <v>1460</v>
      </c>
      <c r="BQ119" s="99">
        <v>0</v>
      </c>
      <c r="BR119" s="99">
        <v>0</v>
      </c>
      <c r="BS119" s="99">
        <v>0</v>
      </c>
      <c r="BT119" s="99">
        <v>0</v>
      </c>
      <c r="BU119" s="99">
        <v>0</v>
      </c>
      <c r="BV119" s="99">
        <v>0</v>
      </c>
      <c r="BW119" s="99">
        <v>0</v>
      </c>
      <c r="BX119" s="99">
        <v>0</v>
      </c>
      <c r="BY119" s="99">
        <v>0</v>
      </c>
      <c r="BZ119" s="99">
        <v>0</v>
      </c>
      <c r="CA119" s="99">
        <v>0</v>
      </c>
      <c r="CB119" s="99">
        <v>0</v>
      </c>
      <c r="CC119" s="99">
        <v>0</v>
      </c>
      <c r="CD119" s="99">
        <v>0</v>
      </c>
      <c r="CE119" s="110" t="s">
        <v>1460</v>
      </c>
      <c r="CF119" s="99">
        <v>0</v>
      </c>
      <c r="CG119" s="99">
        <v>0</v>
      </c>
      <c r="CH119" s="99">
        <v>0</v>
      </c>
      <c r="CI119" s="99">
        <v>0</v>
      </c>
      <c r="CJ119" s="99">
        <v>0</v>
      </c>
      <c r="CK119" s="99">
        <v>0</v>
      </c>
      <c r="CL119" s="99">
        <v>0</v>
      </c>
      <c r="CM119" s="99">
        <v>0</v>
      </c>
      <c r="CN119" s="99">
        <v>0</v>
      </c>
      <c r="CO119" s="99">
        <v>0</v>
      </c>
      <c r="CP119" s="99">
        <v>0</v>
      </c>
      <c r="CQ119" s="110" t="s">
        <v>1460</v>
      </c>
      <c r="CR119" s="113" t="s">
        <v>1460</v>
      </c>
    </row>
    <row r="120" s="93" customFormat="1" ht="15.4" customHeight="1" spans="1:96">
      <c r="A120" s="109" t="s">
        <v>1651</v>
      </c>
      <c r="B120" s="100"/>
      <c r="C120" s="100" t="s">
        <v>1280</v>
      </c>
      <c r="D120" s="100" t="s">
        <v>1652</v>
      </c>
      <c r="E120" s="99">
        <v>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110" t="s">
        <v>1460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  <c r="AR120" s="99">
        <v>0</v>
      </c>
      <c r="AS120" s="99">
        <v>0</v>
      </c>
      <c r="AT120" s="99">
        <v>0</v>
      </c>
      <c r="AU120" s="99">
        <v>0</v>
      </c>
      <c r="AV120" s="99">
        <v>0</v>
      </c>
      <c r="AW120" s="99">
        <v>0</v>
      </c>
      <c r="AX120" s="99">
        <v>0</v>
      </c>
      <c r="AY120" s="99">
        <v>0</v>
      </c>
      <c r="AZ120" s="99">
        <v>0</v>
      </c>
      <c r="BA120" s="99">
        <v>0</v>
      </c>
      <c r="BB120" s="99">
        <v>0</v>
      </c>
      <c r="BC120" s="99">
        <v>0</v>
      </c>
      <c r="BD120" s="99">
        <v>0</v>
      </c>
      <c r="BE120" s="99">
        <v>0</v>
      </c>
      <c r="BF120" s="110" t="s">
        <v>1460</v>
      </c>
      <c r="BG120" s="110" t="s">
        <v>1460</v>
      </c>
      <c r="BH120" s="110" t="s">
        <v>1460</v>
      </c>
      <c r="BI120" s="110" t="s">
        <v>1460</v>
      </c>
      <c r="BJ120" s="110" t="s">
        <v>1460</v>
      </c>
      <c r="BK120" s="110" t="s">
        <v>1460</v>
      </c>
      <c r="BL120" s="110" t="s">
        <v>1460</v>
      </c>
      <c r="BM120" s="110" t="s">
        <v>1460</v>
      </c>
      <c r="BN120" s="110" t="s">
        <v>1460</v>
      </c>
      <c r="BO120" s="110" t="s">
        <v>1460</v>
      </c>
      <c r="BP120" s="110" t="s">
        <v>1460</v>
      </c>
      <c r="BQ120" s="99">
        <v>0</v>
      </c>
      <c r="BR120" s="99">
        <v>0</v>
      </c>
      <c r="BS120" s="99">
        <v>0</v>
      </c>
      <c r="BT120" s="99">
        <v>0</v>
      </c>
      <c r="BU120" s="99">
        <v>0</v>
      </c>
      <c r="BV120" s="99">
        <v>0</v>
      </c>
      <c r="BW120" s="99">
        <v>0</v>
      </c>
      <c r="BX120" s="99">
        <v>0</v>
      </c>
      <c r="BY120" s="99">
        <v>0</v>
      </c>
      <c r="BZ120" s="99">
        <v>0</v>
      </c>
      <c r="CA120" s="99">
        <v>0</v>
      </c>
      <c r="CB120" s="99">
        <v>0</v>
      </c>
      <c r="CC120" s="99">
        <v>0</v>
      </c>
      <c r="CD120" s="99">
        <v>0</v>
      </c>
      <c r="CE120" s="110" t="s">
        <v>1460</v>
      </c>
      <c r="CF120" s="99">
        <v>0</v>
      </c>
      <c r="CG120" s="99">
        <v>0</v>
      </c>
      <c r="CH120" s="99">
        <v>0</v>
      </c>
      <c r="CI120" s="99">
        <v>0</v>
      </c>
      <c r="CJ120" s="99">
        <v>0</v>
      </c>
      <c r="CK120" s="99">
        <v>0</v>
      </c>
      <c r="CL120" s="99">
        <v>0</v>
      </c>
      <c r="CM120" s="99">
        <v>0</v>
      </c>
      <c r="CN120" s="99">
        <v>0</v>
      </c>
      <c r="CO120" s="99">
        <v>0</v>
      </c>
      <c r="CP120" s="99">
        <v>0</v>
      </c>
      <c r="CQ120" s="110" t="s">
        <v>1460</v>
      </c>
      <c r="CR120" s="113" t="s">
        <v>1460</v>
      </c>
    </row>
    <row r="121" s="93" customFormat="1" ht="15.4" customHeight="1" spans="1:96">
      <c r="A121" s="109" t="s">
        <v>1653</v>
      </c>
      <c r="B121" s="100"/>
      <c r="C121" s="100" t="s">
        <v>1280</v>
      </c>
      <c r="D121" s="100" t="s">
        <v>1654</v>
      </c>
      <c r="E121" s="99">
        <v>0</v>
      </c>
      <c r="F121" s="99">
        <v>0</v>
      </c>
      <c r="G121" s="99">
        <v>0</v>
      </c>
      <c r="H121" s="99">
        <v>0</v>
      </c>
      <c r="I121" s="99">
        <v>0</v>
      </c>
      <c r="J121" s="99">
        <v>0</v>
      </c>
      <c r="K121" s="110" t="s">
        <v>1460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99">
        <v>0</v>
      </c>
      <c r="AH121" s="99">
        <v>0</v>
      </c>
      <c r="AI121" s="99">
        <v>0</v>
      </c>
      <c r="AJ121" s="99">
        <v>0</v>
      </c>
      <c r="AK121" s="99">
        <v>0</v>
      </c>
      <c r="AL121" s="99">
        <v>0</v>
      </c>
      <c r="AM121" s="99">
        <v>0</v>
      </c>
      <c r="AN121" s="99">
        <v>0</v>
      </c>
      <c r="AO121" s="99">
        <v>0</v>
      </c>
      <c r="AP121" s="99">
        <v>0</v>
      </c>
      <c r="AQ121" s="99">
        <v>0</v>
      </c>
      <c r="AR121" s="99">
        <v>0</v>
      </c>
      <c r="AS121" s="99">
        <v>0</v>
      </c>
      <c r="AT121" s="99">
        <v>0</v>
      </c>
      <c r="AU121" s="99">
        <v>0</v>
      </c>
      <c r="AV121" s="99">
        <v>0</v>
      </c>
      <c r="AW121" s="99">
        <v>0</v>
      </c>
      <c r="AX121" s="99">
        <v>0</v>
      </c>
      <c r="AY121" s="99">
        <v>0</v>
      </c>
      <c r="AZ121" s="99">
        <v>0</v>
      </c>
      <c r="BA121" s="99">
        <v>0</v>
      </c>
      <c r="BB121" s="99">
        <v>0</v>
      </c>
      <c r="BC121" s="99">
        <v>0</v>
      </c>
      <c r="BD121" s="99">
        <v>0</v>
      </c>
      <c r="BE121" s="99">
        <v>0</v>
      </c>
      <c r="BF121" s="110" t="s">
        <v>1460</v>
      </c>
      <c r="BG121" s="110" t="s">
        <v>1460</v>
      </c>
      <c r="BH121" s="110" t="s">
        <v>1460</v>
      </c>
      <c r="BI121" s="110" t="s">
        <v>1460</v>
      </c>
      <c r="BJ121" s="110" t="s">
        <v>1460</v>
      </c>
      <c r="BK121" s="110" t="s">
        <v>1460</v>
      </c>
      <c r="BL121" s="110" t="s">
        <v>1460</v>
      </c>
      <c r="BM121" s="110" t="s">
        <v>1460</v>
      </c>
      <c r="BN121" s="110" t="s">
        <v>1460</v>
      </c>
      <c r="BO121" s="110" t="s">
        <v>1460</v>
      </c>
      <c r="BP121" s="110" t="s">
        <v>1460</v>
      </c>
      <c r="BQ121" s="99">
        <v>0</v>
      </c>
      <c r="BR121" s="99">
        <v>0</v>
      </c>
      <c r="BS121" s="99">
        <v>0</v>
      </c>
      <c r="BT121" s="99">
        <v>0</v>
      </c>
      <c r="BU121" s="99">
        <v>0</v>
      </c>
      <c r="BV121" s="99">
        <v>0</v>
      </c>
      <c r="BW121" s="99">
        <v>0</v>
      </c>
      <c r="BX121" s="99">
        <v>0</v>
      </c>
      <c r="BY121" s="99">
        <v>0</v>
      </c>
      <c r="BZ121" s="99">
        <v>0</v>
      </c>
      <c r="CA121" s="99">
        <v>0</v>
      </c>
      <c r="CB121" s="99">
        <v>0</v>
      </c>
      <c r="CC121" s="99">
        <v>0</v>
      </c>
      <c r="CD121" s="99">
        <v>0</v>
      </c>
      <c r="CE121" s="110" t="s">
        <v>1460</v>
      </c>
      <c r="CF121" s="99">
        <v>0</v>
      </c>
      <c r="CG121" s="99">
        <v>0</v>
      </c>
      <c r="CH121" s="99">
        <v>0</v>
      </c>
      <c r="CI121" s="99">
        <v>0</v>
      </c>
      <c r="CJ121" s="99">
        <v>0</v>
      </c>
      <c r="CK121" s="99">
        <v>0</v>
      </c>
      <c r="CL121" s="99">
        <v>0</v>
      </c>
      <c r="CM121" s="99">
        <v>0</v>
      </c>
      <c r="CN121" s="99">
        <v>0</v>
      </c>
      <c r="CO121" s="99">
        <v>0</v>
      </c>
      <c r="CP121" s="99">
        <v>0</v>
      </c>
      <c r="CQ121" s="110" t="s">
        <v>1460</v>
      </c>
      <c r="CR121" s="113" t="s">
        <v>1460</v>
      </c>
    </row>
    <row r="122" s="93" customFormat="1" ht="15.4" customHeight="1" spans="1:96">
      <c r="A122" s="109" t="s">
        <v>1655</v>
      </c>
      <c r="B122" s="100"/>
      <c r="C122" s="100" t="s">
        <v>1280</v>
      </c>
      <c r="D122" s="100" t="s">
        <v>1656</v>
      </c>
      <c r="E122" s="99">
        <v>320000</v>
      </c>
      <c r="F122" s="99">
        <v>320000</v>
      </c>
      <c r="G122" s="99">
        <v>320000</v>
      </c>
      <c r="H122" s="99">
        <v>0</v>
      </c>
      <c r="I122" s="99">
        <v>0</v>
      </c>
      <c r="J122" s="99">
        <v>0</v>
      </c>
      <c r="K122" s="110" t="s">
        <v>1460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99">
        <v>0</v>
      </c>
      <c r="AO122" s="99">
        <v>0</v>
      </c>
      <c r="AP122" s="99">
        <v>0</v>
      </c>
      <c r="AQ122" s="99">
        <v>0</v>
      </c>
      <c r="AR122" s="99">
        <v>0</v>
      </c>
      <c r="AS122" s="99">
        <v>0</v>
      </c>
      <c r="AT122" s="99">
        <v>0</v>
      </c>
      <c r="AU122" s="99">
        <v>0</v>
      </c>
      <c r="AV122" s="99">
        <v>0</v>
      </c>
      <c r="AW122" s="99">
        <v>0</v>
      </c>
      <c r="AX122" s="99">
        <v>0</v>
      </c>
      <c r="AY122" s="99">
        <v>0</v>
      </c>
      <c r="AZ122" s="99">
        <v>0</v>
      </c>
      <c r="BA122" s="99">
        <v>0</v>
      </c>
      <c r="BB122" s="99">
        <v>0</v>
      </c>
      <c r="BC122" s="99">
        <v>0</v>
      </c>
      <c r="BD122" s="99">
        <v>0</v>
      </c>
      <c r="BE122" s="99">
        <v>0</v>
      </c>
      <c r="BF122" s="110" t="s">
        <v>1460</v>
      </c>
      <c r="BG122" s="110" t="s">
        <v>1460</v>
      </c>
      <c r="BH122" s="110" t="s">
        <v>1460</v>
      </c>
      <c r="BI122" s="110" t="s">
        <v>1460</v>
      </c>
      <c r="BJ122" s="110" t="s">
        <v>1460</v>
      </c>
      <c r="BK122" s="110" t="s">
        <v>1460</v>
      </c>
      <c r="BL122" s="110" t="s">
        <v>1460</v>
      </c>
      <c r="BM122" s="110" t="s">
        <v>1460</v>
      </c>
      <c r="BN122" s="110" t="s">
        <v>1460</v>
      </c>
      <c r="BO122" s="110" t="s">
        <v>1460</v>
      </c>
      <c r="BP122" s="110" t="s">
        <v>1460</v>
      </c>
      <c r="BQ122" s="99">
        <v>0</v>
      </c>
      <c r="BR122" s="99">
        <v>0</v>
      </c>
      <c r="BS122" s="99">
        <v>0</v>
      </c>
      <c r="BT122" s="99">
        <v>0</v>
      </c>
      <c r="BU122" s="99">
        <v>0</v>
      </c>
      <c r="BV122" s="99">
        <v>0</v>
      </c>
      <c r="BW122" s="99">
        <v>0</v>
      </c>
      <c r="BX122" s="99">
        <v>0</v>
      </c>
      <c r="BY122" s="99">
        <v>0</v>
      </c>
      <c r="BZ122" s="99">
        <v>0</v>
      </c>
      <c r="CA122" s="99">
        <v>0</v>
      </c>
      <c r="CB122" s="99">
        <v>0</v>
      </c>
      <c r="CC122" s="99">
        <v>0</v>
      </c>
      <c r="CD122" s="99">
        <v>0</v>
      </c>
      <c r="CE122" s="110" t="s">
        <v>1460</v>
      </c>
      <c r="CF122" s="99">
        <v>0</v>
      </c>
      <c r="CG122" s="99">
        <v>0</v>
      </c>
      <c r="CH122" s="99">
        <v>0</v>
      </c>
      <c r="CI122" s="99">
        <v>0</v>
      </c>
      <c r="CJ122" s="99">
        <v>0</v>
      </c>
      <c r="CK122" s="99">
        <v>0</v>
      </c>
      <c r="CL122" s="99">
        <v>0</v>
      </c>
      <c r="CM122" s="99">
        <v>0</v>
      </c>
      <c r="CN122" s="99">
        <v>0</v>
      </c>
      <c r="CO122" s="99">
        <v>0</v>
      </c>
      <c r="CP122" s="99">
        <v>0</v>
      </c>
      <c r="CQ122" s="110" t="s">
        <v>1460</v>
      </c>
      <c r="CR122" s="113" t="s">
        <v>1460</v>
      </c>
    </row>
    <row r="123" s="93" customFormat="1" ht="15.4" customHeight="1" spans="1:96">
      <c r="A123" s="109" t="s">
        <v>1657</v>
      </c>
      <c r="B123" s="100"/>
      <c r="C123" s="100" t="s">
        <v>1280</v>
      </c>
      <c r="D123" s="100" t="s">
        <v>1658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110" t="s">
        <v>1460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>
        <v>0</v>
      </c>
      <c r="AR123" s="99">
        <v>0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</v>
      </c>
      <c r="AY123" s="99">
        <v>0</v>
      </c>
      <c r="AZ123" s="99">
        <v>0</v>
      </c>
      <c r="BA123" s="99">
        <v>0</v>
      </c>
      <c r="BB123" s="99">
        <v>0</v>
      </c>
      <c r="BC123" s="99">
        <v>0</v>
      </c>
      <c r="BD123" s="99">
        <v>0</v>
      </c>
      <c r="BE123" s="99">
        <v>0</v>
      </c>
      <c r="BF123" s="110" t="s">
        <v>1460</v>
      </c>
      <c r="BG123" s="110" t="s">
        <v>1460</v>
      </c>
      <c r="BH123" s="110" t="s">
        <v>1460</v>
      </c>
      <c r="BI123" s="110" t="s">
        <v>1460</v>
      </c>
      <c r="BJ123" s="110" t="s">
        <v>1460</v>
      </c>
      <c r="BK123" s="110" t="s">
        <v>1460</v>
      </c>
      <c r="BL123" s="110" t="s">
        <v>1460</v>
      </c>
      <c r="BM123" s="110" t="s">
        <v>1460</v>
      </c>
      <c r="BN123" s="110" t="s">
        <v>1460</v>
      </c>
      <c r="BO123" s="110" t="s">
        <v>1460</v>
      </c>
      <c r="BP123" s="110" t="s">
        <v>1460</v>
      </c>
      <c r="BQ123" s="99">
        <v>0</v>
      </c>
      <c r="BR123" s="99">
        <v>0</v>
      </c>
      <c r="BS123" s="99">
        <v>0</v>
      </c>
      <c r="BT123" s="99">
        <v>0</v>
      </c>
      <c r="BU123" s="99">
        <v>0</v>
      </c>
      <c r="BV123" s="99">
        <v>0</v>
      </c>
      <c r="BW123" s="99">
        <v>0</v>
      </c>
      <c r="BX123" s="99">
        <v>0</v>
      </c>
      <c r="BY123" s="99">
        <v>0</v>
      </c>
      <c r="BZ123" s="99">
        <v>0</v>
      </c>
      <c r="CA123" s="99">
        <v>0</v>
      </c>
      <c r="CB123" s="99">
        <v>0</v>
      </c>
      <c r="CC123" s="99">
        <v>0</v>
      </c>
      <c r="CD123" s="99">
        <v>0</v>
      </c>
      <c r="CE123" s="110" t="s">
        <v>1460</v>
      </c>
      <c r="CF123" s="99">
        <v>0</v>
      </c>
      <c r="CG123" s="99">
        <v>0</v>
      </c>
      <c r="CH123" s="99">
        <v>0</v>
      </c>
      <c r="CI123" s="99">
        <v>0</v>
      </c>
      <c r="CJ123" s="99">
        <v>0</v>
      </c>
      <c r="CK123" s="99">
        <v>0</v>
      </c>
      <c r="CL123" s="99">
        <v>0</v>
      </c>
      <c r="CM123" s="99">
        <v>0</v>
      </c>
      <c r="CN123" s="99">
        <v>0</v>
      </c>
      <c r="CO123" s="99">
        <v>0</v>
      </c>
      <c r="CP123" s="99">
        <v>0</v>
      </c>
      <c r="CQ123" s="110" t="s">
        <v>1460</v>
      </c>
      <c r="CR123" s="113" t="s">
        <v>1460</v>
      </c>
    </row>
    <row r="124" s="93" customFormat="1" ht="15.4" customHeight="1" spans="1:96">
      <c r="A124" s="109" t="s">
        <v>1659</v>
      </c>
      <c r="B124" s="100"/>
      <c r="C124" s="100" t="s">
        <v>1280</v>
      </c>
      <c r="D124" s="100" t="s">
        <v>1660</v>
      </c>
      <c r="E124" s="99">
        <v>320000</v>
      </c>
      <c r="F124" s="99">
        <v>320000</v>
      </c>
      <c r="G124" s="99">
        <v>320000</v>
      </c>
      <c r="H124" s="99">
        <v>0</v>
      </c>
      <c r="I124" s="99">
        <v>0</v>
      </c>
      <c r="J124" s="99">
        <v>0</v>
      </c>
      <c r="K124" s="110" t="s">
        <v>1460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99">
        <v>0</v>
      </c>
      <c r="AO124" s="99">
        <v>0</v>
      </c>
      <c r="AP124" s="99">
        <v>0</v>
      </c>
      <c r="AQ124" s="99">
        <v>0</v>
      </c>
      <c r="AR124" s="99">
        <v>0</v>
      </c>
      <c r="AS124" s="99">
        <v>0</v>
      </c>
      <c r="AT124" s="99">
        <v>0</v>
      </c>
      <c r="AU124" s="99">
        <v>0</v>
      </c>
      <c r="AV124" s="99">
        <v>0</v>
      </c>
      <c r="AW124" s="99">
        <v>0</v>
      </c>
      <c r="AX124" s="99">
        <v>0</v>
      </c>
      <c r="AY124" s="99">
        <v>0</v>
      </c>
      <c r="AZ124" s="99">
        <v>0</v>
      </c>
      <c r="BA124" s="99">
        <v>0</v>
      </c>
      <c r="BB124" s="99">
        <v>0</v>
      </c>
      <c r="BC124" s="99">
        <v>0</v>
      </c>
      <c r="BD124" s="99">
        <v>0</v>
      </c>
      <c r="BE124" s="99">
        <v>0</v>
      </c>
      <c r="BF124" s="110" t="s">
        <v>1460</v>
      </c>
      <c r="BG124" s="110" t="s">
        <v>1460</v>
      </c>
      <c r="BH124" s="110" t="s">
        <v>1460</v>
      </c>
      <c r="BI124" s="110" t="s">
        <v>1460</v>
      </c>
      <c r="BJ124" s="110" t="s">
        <v>1460</v>
      </c>
      <c r="BK124" s="110" t="s">
        <v>1460</v>
      </c>
      <c r="BL124" s="110" t="s">
        <v>1460</v>
      </c>
      <c r="BM124" s="110" t="s">
        <v>1460</v>
      </c>
      <c r="BN124" s="110" t="s">
        <v>1460</v>
      </c>
      <c r="BO124" s="110" t="s">
        <v>1460</v>
      </c>
      <c r="BP124" s="110" t="s">
        <v>1460</v>
      </c>
      <c r="BQ124" s="99">
        <v>0</v>
      </c>
      <c r="BR124" s="99">
        <v>0</v>
      </c>
      <c r="BS124" s="99">
        <v>0</v>
      </c>
      <c r="BT124" s="99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110" t="s">
        <v>1460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110" t="s">
        <v>1460</v>
      </c>
      <c r="CR124" s="113" t="s">
        <v>1460</v>
      </c>
    </row>
    <row r="125" s="93" customFormat="1" ht="15.4" customHeight="1" spans="1:96">
      <c r="A125" s="109" t="s">
        <v>1661</v>
      </c>
      <c r="B125" s="100"/>
      <c r="C125" s="100" t="s">
        <v>1280</v>
      </c>
      <c r="D125" s="100" t="s">
        <v>552</v>
      </c>
      <c r="E125" s="99">
        <v>7790000</v>
      </c>
      <c r="F125" s="99">
        <v>4293756.79</v>
      </c>
      <c r="G125" s="99">
        <v>863537</v>
      </c>
      <c r="H125" s="99">
        <v>845187</v>
      </c>
      <c r="I125" s="99">
        <v>1215890</v>
      </c>
      <c r="J125" s="99">
        <v>864843.2</v>
      </c>
      <c r="K125" s="110" t="s">
        <v>1460</v>
      </c>
      <c r="L125" s="99">
        <v>218261.59</v>
      </c>
      <c r="M125" s="99">
        <v>286038</v>
      </c>
      <c r="N125" s="99">
        <v>0</v>
      </c>
      <c r="O125" s="99">
        <v>3496243.21</v>
      </c>
      <c r="P125" s="99">
        <v>88500</v>
      </c>
      <c r="Q125" s="99">
        <v>392896.53</v>
      </c>
      <c r="R125" s="99">
        <v>0</v>
      </c>
      <c r="S125" s="99">
        <v>0</v>
      </c>
      <c r="T125" s="99">
        <v>0</v>
      </c>
      <c r="U125" s="99">
        <v>115100</v>
      </c>
      <c r="V125" s="99">
        <v>0</v>
      </c>
      <c r="W125" s="99">
        <v>0</v>
      </c>
      <c r="X125" s="99">
        <v>0</v>
      </c>
      <c r="Y125" s="99">
        <v>28570.5</v>
      </c>
      <c r="Z125" s="99">
        <v>0</v>
      </c>
      <c r="AA125" s="99">
        <v>185883.5</v>
      </c>
      <c r="AB125" s="99">
        <v>890000</v>
      </c>
      <c r="AC125" s="99">
        <v>0</v>
      </c>
      <c r="AD125" s="99">
        <v>0</v>
      </c>
      <c r="AE125" s="99">
        <v>10744</v>
      </c>
      <c r="AF125" s="99">
        <v>256400</v>
      </c>
      <c r="AG125" s="99">
        <v>0</v>
      </c>
      <c r="AH125" s="99">
        <v>0</v>
      </c>
      <c r="AI125" s="99">
        <v>896789.21</v>
      </c>
      <c r="AJ125" s="99">
        <v>600000</v>
      </c>
      <c r="AK125" s="99">
        <v>0</v>
      </c>
      <c r="AL125" s="99">
        <v>0</v>
      </c>
      <c r="AM125" s="99">
        <v>31359.47</v>
      </c>
      <c r="AN125" s="99">
        <v>0</v>
      </c>
      <c r="AO125" s="99">
        <v>0</v>
      </c>
      <c r="AP125" s="99">
        <v>0</v>
      </c>
      <c r="AQ125" s="99">
        <v>0</v>
      </c>
      <c r="AR125" s="99">
        <v>0</v>
      </c>
      <c r="AS125" s="99">
        <v>0</v>
      </c>
      <c r="AT125" s="99">
        <v>0</v>
      </c>
      <c r="AU125" s="99">
        <v>0</v>
      </c>
      <c r="AV125" s="99">
        <v>0</v>
      </c>
      <c r="AW125" s="99">
        <v>0</v>
      </c>
      <c r="AX125" s="99">
        <v>0</v>
      </c>
      <c r="AY125" s="99">
        <v>0</v>
      </c>
      <c r="AZ125" s="99">
        <v>0</v>
      </c>
      <c r="BA125" s="99">
        <v>0</v>
      </c>
      <c r="BB125" s="99">
        <v>0</v>
      </c>
      <c r="BC125" s="99">
        <v>0</v>
      </c>
      <c r="BD125" s="99">
        <v>0</v>
      </c>
      <c r="BE125" s="99">
        <v>0</v>
      </c>
      <c r="BF125" s="110" t="s">
        <v>1460</v>
      </c>
      <c r="BG125" s="110" t="s">
        <v>1460</v>
      </c>
      <c r="BH125" s="110" t="s">
        <v>1460</v>
      </c>
      <c r="BI125" s="110" t="s">
        <v>1460</v>
      </c>
      <c r="BJ125" s="110" t="s">
        <v>1460</v>
      </c>
      <c r="BK125" s="110" t="s">
        <v>1460</v>
      </c>
      <c r="BL125" s="110" t="s">
        <v>1460</v>
      </c>
      <c r="BM125" s="110" t="s">
        <v>1460</v>
      </c>
      <c r="BN125" s="110" t="s">
        <v>1460</v>
      </c>
      <c r="BO125" s="110" t="s">
        <v>1460</v>
      </c>
      <c r="BP125" s="110" t="s">
        <v>1460</v>
      </c>
      <c r="BQ125" s="99">
        <v>0</v>
      </c>
      <c r="BR125" s="99">
        <v>0</v>
      </c>
      <c r="BS125" s="99">
        <v>0</v>
      </c>
      <c r="BT125" s="99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110" t="s">
        <v>1460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110" t="s">
        <v>1460</v>
      </c>
      <c r="CR125" s="113" t="s">
        <v>1460</v>
      </c>
    </row>
    <row r="126" s="93" customFormat="1" ht="15.4" customHeight="1" spans="1:96">
      <c r="A126" s="109" t="s">
        <v>1662</v>
      </c>
      <c r="B126" s="100"/>
      <c r="C126" s="100" t="s">
        <v>1280</v>
      </c>
      <c r="D126" s="100" t="s">
        <v>1663</v>
      </c>
      <c r="E126" s="99">
        <v>2330000</v>
      </c>
      <c r="F126" s="99">
        <v>0</v>
      </c>
      <c r="G126" s="99">
        <v>0</v>
      </c>
      <c r="H126" s="99">
        <v>0</v>
      </c>
      <c r="I126" s="99">
        <v>0</v>
      </c>
      <c r="J126" s="99">
        <v>0</v>
      </c>
      <c r="K126" s="110" t="s">
        <v>1460</v>
      </c>
      <c r="L126" s="99">
        <v>0</v>
      </c>
      <c r="M126" s="99">
        <v>0</v>
      </c>
      <c r="N126" s="99">
        <v>0</v>
      </c>
      <c r="O126" s="99">
        <v>2330000</v>
      </c>
      <c r="P126" s="99">
        <v>23500</v>
      </c>
      <c r="Q126" s="99">
        <v>125000</v>
      </c>
      <c r="R126" s="99">
        <v>0</v>
      </c>
      <c r="S126" s="99">
        <v>0</v>
      </c>
      <c r="T126" s="99">
        <v>0</v>
      </c>
      <c r="U126" s="99">
        <v>115100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150000</v>
      </c>
      <c r="AB126" s="99">
        <v>850000</v>
      </c>
      <c r="AC126" s="99">
        <v>0</v>
      </c>
      <c r="AD126" s="99">
        <v>0</v>
      </c>
      <c r="AE126" s="99">
        <v>0</v>
      </c>
      <c r="AF126" s="99">
        <v>256400</v>
      </c>
      <c r="AG126" s="99">
        <v>0</v>
      </c>
      <c r="AH126" s="99">
        <v>0</v>
      </c>
      <c r="AI126" s="99">
        <v>810000</v>
      </c>
      <c r="AJ126" s="99">
        <v>0</v>
      </c>
      <c r="AK126" s="99">
        <v>0</v>
      </c>
      <c r="AL126" s="99">
        <v>0</v>
      </c>
      <c r="AM126" s="99">
        <v>0</v>
      </c>
      <c r="AN126" s="99">
        <v>0</v>
      </c>
      <c r="AO126" s="99">
        <v>0</v>
      </c>
      <c r="AP126" s="99">
        <v>0</v>
      </c>
      <c r="AQ126" s="99">
        <v>0</v>
      </c>
      <c r="AR126" s="99">
        <v>0</v>
      </c>
      <c r="AS126" s="99">
        <v>0</v>
      </c>
      <c r="AT126" s="99">
        <v>0</v>
      </c>
      <c r="AU126" s="99">
        <v>0</v>
      </c>
      <c r="AV126" s="99">
        <v>0</v>
      </c>
      <c r="AW126" s="99">
        <v>0</v>
      </c>
      <c r="AX126" s="99">
        <v>0</v>
      </c>
      <c r="AY126" s="99">
        <v>0</v>
      </c>
      <c r="AZ126" s="99">
        <v>0</v>
      </c>
      <c r="BA126" s="99">
        <v>0</v>
      </c>
      <c r="BB126" s="99">
        <v>0</v>
      </c>
      <c r="BC126" s="99">
        <v>0</v>
      </c>
      <c r="BD126" s="99">
        <v>0</v>
      </c>
      <c r="BE126" s="99">
        <v>0</v>
      </c>
      <c r="BF126" s="110" t="s">
        <v>1460</v>
      </c>
      <c r="BG126" s="110" t="s">
        <v>1460</v>
      </c>
      <c r="BH126" s="110" t="s">
        <v>1460</v>
      </c>
      <c r="BI126" s="110" t="s">
        <v>1460</v>
      </c>
      <c r="BJ126" s="110" t="s">
        <v>1460</v>
      </c>
      <c r="BK126" s="110" t="s">
        <v>1460</v>
      </c>
      <c r="BL126" s="110" t="s">
        <v>1460</v>
      </c>
      <c r="BM126" s="110" t="s">
        <v>1460</v>
      </c>
      <c r="BN126" s="110" t="s">
        <v>1460</v>
      </c>
      <c r="BO126" s="110" t="s">
        <v>1460</v>
      </c>
      <c r="BP126" s="110" t="s">
        <v>1460</v>
      </c>
      <c r="BQ126" s="99">
        <v>0</v>
      </c>
      <c r="BR126" s="99">
        <v>0</v>
      </c>
      <c r="BS126" s="99">
        <v>0</v>
      </c>
      <c r="BT126" s="99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110" t="s">
        <v>1460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110" t="s">
        <v>1460</v>
      </c>
      <c r="CR126" s="113" t="s">
        <v>1460</v>
      </c>
    </row>
    <row r="127" s="93" customFormat="1" ht="15.4" customHeight="1" spans="1:96">
      <c r="A127" s="109" t="s">
        <v>1664</v>
      </c>
      <c r="B127" s="100"/>
      <c r="C127" s="100" t="s">
        <v>1280</v>
      </c>
      <c r="D127" s="100" t="s">
        <v>1665</v>
      </c>
      <c r="E127" s="99">
        <v>1000000</v>
      </c>
      <c r="F127" s="99">
        <v>0</v>
      </c>
      <c r="G127" s="99">
        <v>0</v>
      </c>
      <c r="H127" s="99">
        <v>0</v>
      </c>
      <c r="I127" s="99">
        <v>0</v>
      </c>
      <c r="J127" s="99">
        <v>0</v>
      </c>
      <c r="K127" s="110" t="s">
        <v>1460</v>
      </c>
      <c r="L127" s="99">
        <v>0</v>
      </c>
      <c r="M127" s="99">
        <v>0</v>
      </c>
      <c r="N127" s="99">
        <v>0</v>
      </c>
      <c r="O127" s="99">
        <v>1000000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500000</v>
      </c>
      <c r="AC127" s="99">
        <v>0</v>
      </c>
      <c r="AD127" s="99">
        <v>0</v>
      </c>
      <c r="AE127" s="99">
        <v>0</v>
      </c>
      <c r="AF127" s="99">
        <v>0</v>
      </c>
      <c r="AG127" s="99">
        <v>0</v>
      </c>
      <c r="AH127" s="99">
        <v>0</v>
      </c>
      <c r="AI127" s="99">
        <v>500000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</v>
      </c>
      <c r="AS127" s="99">
        <v>0</v>
      </c>
      <c r="AT127" s="99">
        <v>0</v>
      </c>
      <c r="AU127" s="99">
        <v>0</v>
      </c>
      <c r="AV127" s="99">
        <v>0</v>
      </c>
      <c r="AW127" s="99">
        <v>0</v>
      </c>
      <c r="AX127" s="99">
        <v>0</v>
      </c>
      <c r="AY127" s="99">
        <v>0</v>
      </c>
      <c r="AZ127" s="99">
        <v>0</v>
      </c>
      <c r="BA127" s="99">
        <v>0</v>
      </c>
      <c r="BB127" s="99">
        <v>0</v>
      </c>
      <c r="BC127" s="99">
        <v>0</v>
      </c>
      <c r="BD127" s="99">
        <v>0</v>
      </c>
      <c r="BE127" s="99">
        <v>0</v>
      </c>
      <c r="BF127" s="110" t="s">
        <v>1460</v>
      </c>
      <c r="BG127" s="110" t="s">
        <v>1460</v>
      </c>
      <c r="BH127" s="110" t="s">
        <v>1460</v>
      </c>
      <c r="BI127" s="110" t="s">
        <v>1460</v>
      </c>
      <c r="BJ127" s="110" t="s">
        <v>1460</v>
      </c>
      <c r="BK127" s="110" t="s">
        <v>1460</v>
      </c>
      <c r="BL127" s="110" t="s">
        <v>1460</v>
      </c>
      <c r="BM127" s="110" t="s">
        <v>1460</v>
      </c>
      <c r="BN127" s="110" t="s">
        <v>1460</v>
      </c>
      <c r="BO127" s="110" t="s">
        <v>1460</v>
      </c>
      <c r="BP127" s="110" t="s">
        <v>1460</v>
      </c>
      <c r="BQ127" s="99">
        <v>0</v>
      </c>
      <c r="BR127" s="99">
        <v>0</v>
      </c>
      <c r="BS127" s="99">
        <v>0</v>
      </c>
      <c r="BT127" s="99">
        <v>0</v>
      </c>
      <c r="BU127" s="99">
        <v>0</v>
      </c>
      <c r="BV127" s="99">
        <v>0</v>
      </c>
      <c r="BW127" s="99">
        <v>0</v>
      </c>
      <c r="BX127" s="99">
        <v>0</v>
      </c>
      <c r="BY127" s="99">
        <v>0</v>
      </c>
      <c r="BZ127" s="99">
        <v>0</v>
      </c>
      <c r="CA127" s="99">
        <v>0</v>
      </c>
      <c r="CB127" s="99">
        <v>0</v>
      </c>
      <c r="CC127" s="99">
        <v>0</v>
      </c>
      <c r="CD127" s="99">
        <v>0</v>
      </c>
      <c r="CE127" s="110" t="s">
        <v>1460</v>
      </c>
      <c r="CF127" s="99">
        <v>0</v>
      </c>
      <c r="CG127" s="99">
        <v>0</v>
      </c>
      <c r="CH127" s="99">
        <v>0</v>
      </c>
      <c r="CI127" s="99">
        <v>0</v>
      </c>
      <c r="CJ127" s="99">
        <v>0</v>
      </c>
      <c r="CK127" s="99">
        <v>0</v>
      </c>
      <c r="CL127" s="99">
        <v>0</v>
      </c>
      <c r="CM127" s="99">
        <v>0</v>
      </c>
      <c r="CN127" s="99">
        <v>0</v>
      </c>
      <c r="CO127" s="99">
        <v>0</v>
      </c>
      <c r="CP127" s="99">
        <v>0</v>
      </c>
      <c r="CQ127" s="110" t="s">
        <v>1460</v>
      </c>
      <c r="CR127" s="113" t="s">
        <v>1460</v>
      </c>
    </row>
    <row r="128" s="93" customFormat="1" ht="15.4" customHeight="1" spans="1:96">
      <c r="A128" s="109" t="s">
        <v>1666</v>
      </c>
      <c r="B128" s="100"/>
      <c r="C128" s="100" t="s">
        <v>1280</v>
      </c>
      <c r="D128" s="100" t="s">
        <v>1667</v>
      </c>
      <c r="E128" s="99">
        <v>1330000</v>
      </c>
      <c r="F128" s="99">
        <v>0</v>
      </c>
      <c r="G128" s="99">
        <v>0</v>
      </c>
      <c r="H128" s="99">
        <v>0</v>
      </c>
      <c r="I128" s="99">
        <v>0</v>
      </c>
      <c r="J128" s="99">
        <v>0</v>
      </c>
      <c r="K128" s="110" t="s">
        <v>1460</v>
      </c>
      <c r="L128" s="99">
        <v>0</v>
      </c>
      <c r="M128" s="99">
        <v>0</v>
      </c>
      <c r="N128" s="99">
        <v>0</v>
      </c>
      <c r="O128" s="99">
        <v>1330000</v>
      </c>
      <c r="P128" s="99">
        <v>23500</v>
      </c>
      <c r="Q128" s="99">
        <v>125000</v>
      </c>
      <c r="R128" s="99">
        <v>0</v>
      </c>
      <c r="S128" s="99">
        <v>0</v>
      </c>
      <c r="T128" s="99">
        <v>0</v>
      </c>
      <c r="U128" s="99">
        <v>115100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150000</v>
      </c>
      <c r="AB128" s="99">
        <v>350000</v>
      </c>
      <c r="AC128" s="99">
        <v>0</v>
      </c>
      <c r="AD128" s="99">
        <v>0</v>
      </c>
      <c r="AE128" s="99">
        <v>0</v>
      </c>
      <c r="AF128" s="99">
        <v>256400</v>
      </c>
      <c r="AG128" s="99">
        <v>0</v>
      </c>
      <c r="AH128" s="99">
        <v>0</v>
      </c>
      <c r="AI128" s="99">
        <v>310000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>
        <v>0</v>
      </c>
      <c r="AR128" s="99">
        <v>0</v>
      </c>
      <c r="AS128" s="99">
        <v>0</v>
      </c>
      <c r="AT128" s="99">
        <v>0</v>
      </c>
      <c r="AU128" s="99">
        <v>0</v>
      </c>
      <c r="AV128" s="99">
        <v>0</v>
      </c>
      <c r="AW128" s="99">
        <v>0</v>
      </c>
      <c r="AX128" s="99">
        <v>0</v>
      </c>
      <c r="AY128" s="99">
        <v>0</v>
      </c>
      <c r="AZ128" s="99">
        <v>0</v>
      </c>
      <c r="BA128" s="99">
        <v>0</v>
      </c>
      <c r="BB128" s="99">
        <v>0</v>
      </c>
      <c r="BC128" s="99">
        <v>0</v>
      </c>
      <c r="BD128" s="99">
        <v>0</v>
      </c>
      <c r="BE128" s="99">
        <v>0</v>
      </c>
      <c r="BF128" s="110" t="s">
        <v>1460</v>
      </c>
      <c r="BG128" s="110" t="s">
        <v>1460</v>
      </c>
      <c r="BH128" s="110" t="s">
        <v>1460</v>
      </c>
      <c r="BI128" s="110" t="s">
        <v>1460</v>
      </c>
      <c r="BJ128" s="110" t="s">
        <v>1460</v>
      </c>
      <c r="BK128" s="110" t="s">
        <v>1460</v>
      </c>
      <c r="BL128" s="110" t="s">
        <v>1460</v>
      </c>
      <c r="BM128" s="110" t="s">
        <v>1460</v>
      </c>
      <c r="BN128" s="110" t="s">
        <v>1460</v>
      </c>
      <c r="BO128" s="110" t="s">
        <v>1460</v>
      </c>
      <c r="BP128" s="110" t="s">
        <v>1460</v>
      </c>
      <c r="BQ128" s="99">
        <v>0</v>
      </c>
      <c r="BR128" s="99">
        <v>0</v>
      </c>
      <c r="BS128" s="99">
        <v>0</v>
      </c>
      <c r="BT128" s="99">
        <v>0</v>
      </c>
      <c r="BU128" s="99">
        <v>0</v>
      </c>
      <c r="BV128" s="99">
        <v>0</v>
      </c>
      <c r="BW128" s="99">
        <v>0</v>
      </c>
      <c r="BX128" s="99">
        <v>0</v>
      </c>
      <c r="BY128" s="99">
        <v>0</v>
      </c>
      <c r="BZ128" s="99">
        <v>0</v>
      </c>
      <c r="CA128" s="99">
        <v>0</v>
      </c>
      <c r="CB128" s="99">
        <v>0</v>
      </c>
      <c r="CC128" s="99">
        <v>0</v>
      </c>
      <c r="CD128" s="99">
        <v>0</v>
      </c>
      <c r="CE128" s="110" t="s">
        <v>1460</v>
      </c>
      <c r="CF128" s="99">
        <v>0</v>
      </c>
      <c r="CG128" s="99">
        <v>0</v>
      </c>
      <c r="CH128" s="99">
        <v>0</v>
      </c>
      <c r="CI128" s="99">
        <v>0</v>
      </c>
      <c r="CJ128" s="99">
        <v>0</v>
      </c>
      <c r="CK128" s="99">
        <v>0</v>
      </c>
      <c r="CL128" s="99">
        <v>0</v>
      </c>
      <c r="CM128" s="99">
        <v>0</v>
      </c>
      <c r="CN128" s="99">
        <v>0</v>
      </c>
      <c r="CO128" s="99">
        <v>0</v>
      </c>
      <c r="CP128" s="99">
        <v>0</v>
      </c>
      <c r="CQ128" s="110" t="s">
        <v>1460</v>
      </c>
      <c r="CR128" s="113" t="s">
        <v>1460</v>
      </c>
    </row>
    <row r="129" s="93" customFormat="1" ht="15.4" customHeight="1" spans="1:96">
      <c r="A129" s="109" t="s">
        <v>1668</v>
      </c>
      <c r="B129" s="100"/>
      <c r="C129" s="100" t="s">
        <v>1280</v>
      </c>
      <c r="D129" s="100" t="s">
        <v>1669</v>
      </c>
      <c r="E129" s="99">
        <v>330000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110" t="s">
        <v>1460</v>
      </c>
      <c r="L129" s="99">
        <v>0</v>
      </c>
      <c r="M129" s="99">
        <v>0</v>
      </c>
      <c r="N129" s="99">
        <v>0</v>
      </c>
      <c r="O129" s="99">
        <v>330000</v>
      </c>
      <c r="P129" s="99">
        <v>30000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300000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>
        <v>0</v>
      </c>
      <c r="AR129" s="99">
        <v>0</v>
      </c>
      <c r="AS129" s="99">
        <v>0</v>
      </c>
      <c r="AT129" s="99">
        <v>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  <c r="BA129" s="99">
        <v>0</v>
      </c>
      <c r="BB129" s="99">
        <v>0</v>
      </c>
      <c r="BC129" s="99">
        <v>0</v>
      </c>
      <c r="BD129" s="99">
        <v>0</v>
      </c>
      <c r="BE129" s="99">
        <v>0</v>
      </c>
      <c r="BF129" s="110" t="s">
        <v>1460</v>
      </c>
      <c r="BG129" s="110" t="s">
        <v>1460</v>
      </c>
      <c r="BH129" s="110" t="s">
        <v>1460</v>
      </c>
      <c r="BI129" s="110" t="s">
        <v>1460</v>
      </c>
      <c r="BJ129" s="110" t="s">
        <v>1460</v>
      </c>
      <c r="BK129" s="110" t="s">
        <v>1460</v>
      </c>
      <c r="BL129" s="110" t="s">
        <v>1460</v>
      </c>
      <c r="BM129" s="110" t="s">
        <v>1460</v>
      </c>
      <c r="BN129" s="110" t="s">
        <v>1460</v>
      </c>
      <c r="BO129" s="110" t="s">
        <v>1460</v>
      </c>
      <c r="BP129" s="110" t="s">
        <v>1460</v>
      </c>
      <c r="BQ129" s="99">
        <v>0</v>
      </c>
      <c r="BR129" s="99">
        <v>0</v>
      </c>
      <c r="BS129" s="99">
        <v>0</v>
      </c>
      <c r="BT129" s="99">
        <v>0</v>
      </c>
      <c r="BU129" s="99">
        <v>0</v>
      </c>
      <c r="BV129" s="99">
        <v>0</v>
      </c>
      <c r="BW129" s="99">
        <v>0</v>
      </c>
      <c r="BX129" s="99">
        <v>0</v>
      </c>
      <c r="BY129" s="99">
        <v>0</v>
      </c>
      <c r="BZ129" s="99">
        <v>0</v>
      </c>
      <c r="CA129" s="99">
        <v>0</v>
      </c>
      <c r="CB129" s="99">
        <v>0</v>
      </c>
      <c r="CC129" s="99">
        <v>0</v>
      </c>
      <c r="CD129" s="99">
        <v>0</v>
      </c>
      <c r="CE129" s="110" t="s">
        <v>1460</v>
      </c>
      <c r="CF129" s="99">
        <v>0</v>
      </c>
      <c r="CG129" s="99">
        <v>0</v>
      </c>
      <c r="CH129" s="99">
        <v>0</v>
      </c>
      <c r="CI129" s="99">
        <v>0</v>
      </c>
      <c r="CJ129" s="99">
        <v>0</v>
      </c>
      <c r="CK129" s="99">
        <v>0</v>
      </c>
      <c r="CL129" s="99">
        <v>0</v>
      </c>
      <c r="CM129" s="99">
        <v>0</v>
      </c>
      <c r="CN129" s="99">
        <v>0</v>
      </c>
      <c r="CO129" s="99">
        <v>0</v>
      </c>
      <c r="CP129" s="99">
        <v>0</v>
      </c>
      <c r="CQ129" s="110" t="s">
        <v>1460</v>
      </c>
      <c r="CR129" s="113" t="s">
        <v>1460</v>
      </c>
    </row>
    <row r="130" s="93" customFormat="1" ht="15.4" customHeight="1" spans="1:96">
      <c r="A130" s="109" t="s">
        <v>1670</v>
      </c>
      <c r="B130" s="100"/>
      <c r="C130" s="100" t="s">
        <v>1280</v>
      </c>
      <c r="D130" s="100" t="s">
        <v>1671</v>
      </c>
      <c r="E130" s="99">
        <v>30000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110" t="s">
        <v>1460</v>
      </c>
      <c r="L130" s="99">
        <v>0</v>
      </c>
      <c r="M130" s="99">
        <v>0</v>
      </c>
      <c r="N130" s="99">
        <v>0</v>
      </c>
      <c r="O130" s="99">
        <v>30000</v>
      </c>
      <c r="P130" s="99">
        <v>30000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>
        <v>0</v>
      </c>
      <c r="AR130" s="99">
        <v>0</v>
      </c>
      <c r="AS130" s="99">
        <v>0</v>
      </c>
      <c r="AT130" s="99">
        <v>0</v>
      </c>
      <c r="AU130" s="99">
        <v>0</v>
      </c>
      <c r="AV130" s="99">
        <v>0</v>
      </c>
      <c r="AW130" s="99">
        <v>0</v>
      </c>
      <c r="AX130" s="99">
        <v>0</v>
      </c>
      <c r="AY130" s="99">
        <v>0</v>
      </c>
      <c r="AZ130" s="99">
        <v>0</v>
      </c>
      <c r="BA130" s="99">
        <v>0</v>
      </c>
      <c r="BB130" s="99">
        <v>0</v>
      </c>
      <c r="BC130" s="99">
        <v>0</v>
      </c>
      <c r="BD130" s="99">
        <v>0</v>
      </c>
      <c r="BE130" s="99">
        <v>0</v>
      </c>
      <c r="BF130" s="110" t="s">
        <v>1460</v>
      </c>
      <c r="BG130" s="110" t="s">
        <v>1460</v>
      </c>
      <c r="BH130" s="110" t="s">
        <v>1460</v>
      </c>
      <c r="BI130" s="110" t="s">
        <v>1460</v>
      </c>
      <c r="BJ130" s="110" t="s">
        <v>1460</v>
      </c>
      <c r="BK130" s="110" t="s">
        <v>1460</v>
      </c>
      <c r="BL130" s="110" t="s">
        <v>1460</v>
      </c>
      <c r="BM130" s="110" t="s">
        <v>1460</v>
      </c>
      <c r="BN130" s="110" t="s">
        <v>1460</v>
      </c>
      <c r="BO130" s="110" t="s">
        <v>1460</v>
      </c>
      <c r="BP130" s="110" t="s">
        <v>1460</v>
      </c>
      <c r="BQ130" s="99">
        <v>0</v>
      </c>
      <c r="BR130" s="99">
        <v>0</v>
      </c>
      <c r="BS130" s="99">
        <v>0</v>
      </c>
      <c r="BT130" s="99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110" t="s">
        <v>1460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110" t="s">
        <v>1460</v>
      </c>
      <c r="CR130" s="113" t="s">
        <v>1460</v>
      </c>
    </row>
    <row r="131" s="93" customFormat="1" ht="15.4" customHeight="1" spans="1:96">
      <c r="A131" s="109" t="s">
        <v>1672</v>
      </c>
      <c r="B131" s="100"/>
      <c r="C131" s="100" t="s">
        <v>1280</v>
      </c>
      <c r="D131" s="100" t="s">
        <v>1673</v>
      </c>
      <c r="E131" s="99">
        <v>300000</v>
      </c>
      <c r="F131" s="99">
        <v>0</v>
      </c>
      <c r="G131" s="99">
        <v>0</v>
      </c>
      <c r="H131" s="99">
        <v>0</v>
      </c>
      <c r="I131" s="99">
        <v>0</v>
      </c>
      <c r="J131" s="99">
        <v>0</v>
      </c>
      <c r="K131" s="110" t="s">
        <v>1460</v>
      </c>
      <c r="L131" s="99">
        <v>0</v>
      </c>
      <c r="M131" s="99">
        <v>0</v>
      </c>
      <c r="N131" s="99">
        <v>0</v>
      </c>
      <c r="O131" s="99">
        <v>300000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300000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>
        <v>0</v>
      </c>
      <c r="AR131" s="99">
        <v>0</v>
      </c>
      <c r="AS131" s="99">
        <v>0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  <c r="BA131" s="99">
        <v>0</v>
      </c>
      <c r="BB131" s="99">
        <v>0</v>
      </c>
      <c r="BC131" s="99">
        <v>0</v>
      </c>
      <c r="BD131" s="99">
        <v>0</v>
      </c>
      <c r="BE131" s="99">
        <v>0</v>
      </c>
      <c r="BF131" s="110" t="s">
        <v>1460</v>
      </c>
      <c r="BG131" s="110" t="s">
        <v>1460</v>
      </c>
      <c r="BH131" s="110" t="s">
        <v>1460</v>
      </c>
      <c r="BI131" s="110" t="s">
        <v>1460</v>
      </c>
      <c r="BJ131" s="110" t="s">
        <v>1460</v>
      </c>
      <c r="BK131" s="110" t="s">
        <v>1460</v>
      </c>
      <c r="BL131" s="110" t="s">
        <v>1460</v>
      </c>
      <c r="BM131" s="110" t="s">
        <v>1460</v>
      </c>
      <c r="BN131" s="110" t="s">
        <v>1460</v>
      </c>
      <c r="BO131" s="110" t="s">
        <v>1460</v>
      </c>
      <c r="BP131" s="110" t="s">
        <v>1460</v>
      </c>
      <c r="BQ131" s="99">
        <v>0</v>
      </c>
      <c r="BR131" s="99">
        <v>0</v>
      </c>
      <c r="BS131" s="99">
        <v>0</v>
      </c>
      <c r="BT131" s="99">
        <v>0</v>
      </c>
      <c r="BU131" s="99">
        <v>0</v>
      </c>
      <c r="BV131" s="99">
        <v>0</v>
      </c>
      <c r="BW131" s="99">
        <v>0</v>
      </c>
      <c r="BX131" s="99">
        <v>0</v>
      </c>
      <c r="BY131" s="99">
        <v>0</v>
      </c>
      <c r="BZ131" s="99">
        <v>0</v>
      </c>
      <c r="CA131" s="99">
        <v>0</v>
      </c>
      <c r="CB131" s="99">
        <v>0</v>
      </c>
      <c r="CC131" s="99">
        <v>0</v>
      </c>
      <c r="CD131" s="99">
        <v>0</v>
      </c>
      <c r="CE131" s="110" t="s">
        <v>1460</v>
      </c>
      <c r="CF131" s="99">
        <v>0</v>
      </c>
      <c r="CG131" s="99">
        <v>0</v>
      </c>
      <c r="CH131" s="99">
        <v>0</v>
      </c>
      <c r="CI131" s="99">
        <v>0</v>
      </c>
      <c r="CJ131" s="99">
        <v>0</v>
      </c>
      <c r="CK131" s="99">
        <v>0</v>
      </c>
      <c r="CL131" s="99">
        <v>0</v>
      </c>
      <c r="CM131" s="99">
        <v>0</v>
      </c>
      <c r="CN131" s="99">
        <v>0</v>
      </c>
      <c r="CO131" s="99">
        <v>0</v>
      </c>
      <c r="CP131" s="99">
        <v>0</v>
      </c>
      <c r="CQ131" s="110" t="s">
        <v>1460</v>
      </c>
      <c r="CR131" s="113" t="s">
        <v>1460</v>
      </c>
    </row>
    <row r="132" s="93" customFormat="1" ht="15.4" customHeight="1" spans="1:96">
      <c r="A132" s="109" t="s">
        <v>1674</v>
      </c>
      <c r="B132" s="100"/>
      <c r="C132" s="100" t="s">
        <v>1280</v>
      </c>
      <c r="D132" s="100" t="s">
        <v>1675</v>
      </c>
      <c r="E132" s="99">
        <v>0</v>
      </c>
      <c r="F132" s="99">
        <v>0</v>
      </c>
      <c r="G132" s="99">
        <v>0</v>
      </c>
      <c r="H132" s="99">
        <v>0</v>
      </c>
      <c r="I132" s="99">
        <v>0</v>
      </c>
      <c r="J132" s="99">
        <v>0</v>
      </c>
      <c r="K132" s="110" t="s">
        <v>1460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>
        <v>0</v>
      </c>
      <c r="AR132" s="99">
        <v>0</v>
      </c>
      <c r="AS132" s="99">
        <v>0</v>
      </c>
      <c r="AT132" s="99">
        <v>0</v>
      </c>
      <c r="AU132" s="99">
        <v>0</v>
      </c>
      <c r="AV132" s="99">
        <v>0</v>
      </c>
      <c r="AW132" s="99">
        <v>0</v>
      </c>
      <c r="AX132" s="99">
        <v>0</v>
      </c>
      <c r="AY132" s="99">
        <v>0</v>
      </c>
      <c r="AZ132" s="99">
        <v>0</v>
      </c>
      <c r="BA132" s="99">
        <v>0</v>
      </c>
      <c r="BB132" s="99">
        <v>0</v>
      </c>
      <c r="BC132" s="99">
        <v>0</v>
      </c>
      <c r="BD132" s="99">
        <v>0</v>
      </c>
      <c r="BE132" s="99">
        <v>0</v>
      </c>
      <c r="BF132" s="110" t="s">
        <v>1460</v>
      </c>
      <c r="BG132" s="110" t="s">
        <v>1460</v>
      </c>
      <c r="BH132" s="110" t="s">
        <v>1460</v>
      </c>
      <c r="BI132" s="110" t="s">
        <v>1460</v>
      </c>
      <c r="BJ132" s="110" t="s">
        <v>1460</v>
      </c>
      <c r="BK132" s="110" t="s">
        <v>1460</v>
      </c>
      <c r="BL132" s="110" t="s">
        <v>1460</v>
      </c>
      <c r="BM132" s="110" t="s">
        <v>1460</v>
      </c>
      <c r="BN132" s="110" t="s">
        <v>1460</v>
      </c>
      <c r="BO132" s="110" t="s">
        <v>1460</v>
      </c>
      <c r="BP132" s="110" t="s">
        <v>1460</v>
      </c>
      <c r="BQ132" s="99">
        <v>0</v>
      </c>
      <c r="BR132" s="99">
        <v>0</v>
      </c>
      <c r="BS132" s="99">
        <v>0</v>
      </c>
      <c r="BT132" s="99">
        <v>0</v>
      </c>
      <c r="BU132" s="99">
        <v>0</v>
      </c>
      <c r="BV132" s="99">
        <v>0</v>
      </c>
      <c r="BW132" s="99">
        <v>0</v>
      </c>
      <c r="BX132" s="99">
        <v>0</v>
      </c>
      <c r="BY132" s="99">
        <v>0</v>
      </c>
      <c r="BZ132" s="99">
        <v>0</v>
      </c>
      <c r="CA132" s="99">
        <v>0</v>
      </c>
      <c r="CB132" s="99">
        <v>0</v>
      </c>
      <c r="CC132" s="99">
        <v>0</v>
      </c>
      <c r="CD132" s="99">
        <v>0</v>
      </c>
      <c r="CE132" s="110" t="s">
        <v>1460</v>
      </c>
      <c r="CF132" s="99">
        <v>0</v>
      </c>
      <c r="CG132" s="99">
        <v>0</v>
      </c>
      <c r="CH132" s="99">
        <v>0</v>
      </c>
      <c r="CI132" s="99">
        <v>0</v>
      </c>
      <c r="CJ132" s="99">
        <v>0</v>
      </c>
      <c r="CK132" s="99">
        <v>0</v>
      </c>
      <c r="CL132" s="99">
        <v>0</v>
      </c>
      <c r="CM132" s="99">
        <v>0</v>
      </c>
      <c r="CN132" s="99">
        <v>0</v>
      </c>
      <c r="CO132" s="99">
        <v>0</v>
      </c>
      <c r="CP132" s="99">
        <v>0</v>
      </c>
      <c r="CQ132" s="110" t="s">
        <v>1460</v>
      </c>
      <c r="CR132" s="113" t="s">
        <v>1460</v>
      </c>
    </row>
    <row r="133" s="93" customFormat="1" ht="15.4" customHeight="1" spans="1:96">
      <c r="A133" s="109" t="s">
        <v>1676</v>
      </c>
      <c r="B133" s="100"/>
      <c r="C133" s="100" t="s">
        <v>1280</v>
      </c>
      <c r="D133" s="100" t="s">
        <v>1677</v>
      </c>
      <c r="E133" s="99">
        <v>3540000</v>
      </c>
      <c r="F133" s="99">
        <v>3540000</v>
      </c>
      <c r="G133" s="99">
        <v>775199</v>
      </c>
      <c r="H133" s="99">
        <v>747080</v>
      </c>
      <c r="I133" s="99">
        <v>1160690</v>
      </c>
      <c r="J133" s="99">
        <v>562731.41</v>
      </c>
      <c r="K133" s="110" t="s">
        <v>1460</v>
      </c>
      <c r="L133" s="99">
        <v>218261.59</v>
      </c>
      <c r="M133" s="99">
        <v>76038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99">
        <v>0</v>
      </c>
      <c r="AH133" s="99">
        <v>0</v>
      </c>
      <c r="AI133" s="99">
        <v>0</v>
      </c>
      <c r="AJ133" s="99">
        <v>0</v>
      </c>
      <c r="AK133" s="99">
        <v>0</v>
      </c>
      <c r="AL133" s="99">
        <v>0</v>
      </c>
      <c r="AM133" s="99">
        <v>0</v>
      </c>
      <c r="AN133" s="99">
        <v>0</v>
      </c>
      <c r="AO133" s="99">
        <v>0</v>
      </c>
      <c r="AP133" s="99">
        <v>0</v>
      </c>
      <c r="AQ133" s="99">
        <v>0</v>
      </c>
      <c r="AR133" s="99">
        <v>0</v>
      </c>
      <c r="AS133" s="99">
        <v>0</v>
      </c>
      <c r="AT133" s="99">
        <v>0</v>
      </c>
      <c r="AU133" s="99">
        <v>0</v>
      </c>
      <c r="AV133" s="99">
        <v>0</v>
      </c>
      <c r="AW133" s="99">
        <v>0</v>
      </c>
      <c r="AX133" s="99">
        <v>0</v>
      </c>
      <c r="AY133" s="99">
        <v>0</v>
      </c>
      <c r="AZ133" s="99">
        <v>0</v>
      </c>
      <c r="BA133" s="99">
        <v>0</v>
      </c>
      <c r="BB133" s="99">
        <v>0</v>
      </c>
      <c r="BC133" s="99">
        <v>0</v>
      </c>
      <c r="BD133" s="99">
        <v>0</v>
      </c>
      <c r="BE133" s="99">
        <v>0</v>
      </c>
      <c r="BF133" s="110" t="s">
        <v>1460</v>
      </c>
      <c r="BG133" s="110" t="s">
        <v>1460</v>
      </c>
      <c r="BH133" s="110" t="s">
        <v>1460</v>
      </c>
      <c r="BI133" s="110" t="s">
        <v>1460</v>
      </c>
      <c r="BJ133" s="110" t="s">
        <v>1460</v>
      </c>
      <c r="BK133" s="110" t="s">
        <v>1460</v>
      </c>
      <c r="BL133" s="110" t="s">
        <v>1460</v>
      </c>
      <c r="BM133" s="110" t="s">
        <v>1460</v>
      </c>
      <c r="BN133" s="110" t="s">
        <v>1460</v>
      </c>
      <c r="BO133" s="110" t="s">
        <v>1460</v>
      </c>
      <c r="BP133" s="110" t="s">
        <v>1460</v>
      </c>
      <c r="BQ133" s="99">
        <v>0</v>
      </c>
      <c r="BR133" s="99">
        <v>0</v>
      </c>
      <c r="BS133" s="99">
        <v>0</v>
      </c>
      <c r="BT133" s="99">
        <v>0</v>
      </c>
      <c r="BU133" s="99">
        <v>0</v>
      </c>
      <c r="BV133" s="99">
        <v>0</v>
      </c>
      <c r="BW133" s="99">
        <v>0</v>
      </c>
      <c r="BX133" s="99">
        <v>0</v>
      </c>
      <c r="BY133" s="99">
        <v>0</v>
      </c>
      <c r="BZ133" s="99">
        <v>0</v>
      </c>
      <c r="CA133" s="99">
        <v>0</v>
      </c>
      <c r="CB133" s="99">
        <v>0</v>
      </c>
      <c r="CC133" s="99">
        <v>0</v>
      </c>
      <c r="CD133" s="99">
        <v>0</v>
      </c>
      <c r="CE133" s="110" t="s">
        <v>1460</v>
      </c>
      <c r="CF133" s="99">
        <v>0</v>
      </c>
      <c r="CG133" s="99">
        <v>0</v>
      </c>
      <c r="CH133" s="99">
        <v>0</v>
      </c>
      <c r="CI133" s="99">
        <v>0</v>
      </c>
      <c r="CJ133" s="99">
        <v>0</v>
      </c>
      <c r="CK133" s="99">
        <v>0</v>
      </c>
      <c r="CL133" s="99">
        <v>0</v>
      </c>
      <c r="CM133" s="99">
        <v>0</v>
      </c>
      <c r="CN133" s="99">
        <v>0</v>
      </c>
      <c r="CO133" s="99">
        <v>0</v>
      </c>
      <c r="CP133" s="99">
        <v>0</v>
      </c>
      <c r="CQ133" s="110" t="s">
        <v>1460</v>
      </c>
      <c r="CR133" s="113" t="s">
        <v>1460</v>
      </c>
    </row>
    <row r="134" s="93" customFormat="1" ht="15.4" customHeight="1" spans="1:96">
      <c r="A134" s="109" t="s">
        <v>1678</v>
      </c>
      <c r="B134" s="100"/>
      <c r="C134" s="100" t="s">
        <v>1280</v>
      </c>
      <c r="D134" s="100" t="s">
        <v>1679</v>
      </c>
      <c r="E134" s="99">
        <v>3540000</v>
      </c>
      <c r="F134" s="99">
        <v>3540000</v>
      </c>
      <c r="G134" s="99">
        <v>775199</v>
      </c>
      <c r="H134" s="99">
        <v>747080</v>
      </c>
      <c r="I134" s="99">
        <v>1160690</v>
      </c>
      <c r="J134" s="99">
        <v>562731.41</v>
      </c>
      <c r="K134" s="110" t="s">
        <v>1460</v>
      </c>
      <c r="L134" s="99">
        <v>218261.59</v>
      </c>
      <c r="M134" s="99">
        <v>76038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  <c r="BA134" s="99">
        <v>0</v>
      </c>
      <c r="BB134" s="99">
        <v>0</v>
      </c>
      <c r="BC134" s="99">
        <v>0</v>
      </c>
      <c r="BD134" s="99">
        <v>0</v>
      </c>
      <c r="BE134" s="99">
        <v>0</v>
      </c>
      <c r="BF134" s="110" t="s">
        <v>1460</v>
      </c>
      <c r="BG134" s="110" t="s">
        <v>1460</v>
      </c>
      <c r="BH134" s="110" t="s">
        <v>1460</v>
      </c>
      <c r="BI134" s="110" t="s">
        <v>1460</v>
      </c>
      <c r="BJ134" s="110" t="s">
        <v>1460</v>
      </c>
      <c r="BK134" s="110" t="s">
        <v>1460</v>
      </c>
      <c r="BL134" s="110" t="s">
        <v>1460</v>
      </c>
      <c r="BM134" s="110" t="s">
        <v>1460</v>
      </c>
      <c r="BN134" s="110" t="s">
        <v>1460</v>
      </c>
      <c r="BO134" s="110" t="s">
        <v>1460</v>
      </c>
      <c r="BP134" s="110" t="s">
        <v>1460</v>
      </c>
      <c r="BQ134" s="99">
        <v>0</v>
      </c>
      <c r="BR134" s="99">
        <v>0</v>
      </c>
      <c r="BS134" s="99">
        <v>0</v>
      </c>
      <c r="BT134" s="99">
        <v>0</v>
      </c>
      <c r="BU134" s="99">
        <v>0</v>
      </c>
      <c r="BV134" s="99">
        <v>0</v>
      </c>
      <c r="BW134" s="99">
        <v>0</v>
      </c>
      <c r="BX134" s="99">
        <v>0</v>
      </c>
      <c r="BY134" s="99">
        <v>0</v>
      </c>
      <c r="BZ134" s="99">
        <v>0</v>
      </c>
      <c r="CA134" s="99">
        <v>0</v>
      </c>
      <c r="CB134" s="99">
        <v>0</v>
      </c>
      <c r="CC134" s="99">
        <v>0</v>
      </c>
      <c r="CD134" s="99">
        <v>0</v>
      </c>
      <c r="CE134" s="110" t="s">
        <v>1460</v>
      </c>
      <c r="CF134" s="99">
        <v>0</v>
      </c>
      <c r="CG134" s="99">
        <v>0</v>
      </c>
      <c r="CH134" s="99">
        <v>0</v>
      </c>
      <c r="CI134" s="99">
        <v>0</v>
      </c>
      <c r="CJ134" s="99">
        <v>0</v>
      </c>
      <c r="CK134" s="99">
        <v>0</v>
      </c>
      <c r="CL134" s="99">
        <v>0</v>
      </c>
      <c r="CM134" s="99">
        <v>0</v>
      </c>
      <c r="CN134" s="99">
        <v>0</v>
      </c>
      <c r="CO134" s="99">
        <v>0</v>
      </c>
      <c r="CP134" s="99">
        <v>0</v>
      </c>
      <c r="CQ134" s="110" t="s">
        <v>1460</v>
      </c>
      <c r="CR134" s="113" t="s">
        <v>1460</v>
      </c>
    </row>
    <row r="135" s="93" customFormat="1" ht="15.4" customHeight="1" spans="1:96">
      <c r="A135" s="109" t="s">
        <v>1680</v>
      </c>
      <c r="B135" s="100"/>
      <c r="C135" s="100" t="s">
        <v>1280</v>
      </c>
      <c r="D135" s="100" t="s">
        <v>1681</v>
      </c>
      <c r="E135" s="99">
        <v>1280000</v>
      </c>
      <c r="F135" s="99">
        <v>753756.79</v>
      </c>
      <c r="G135" s="99">
        <v>88338</v>
      </c>
      <c r="H135" s="99">
        <v>98107</v>
      </c>
      <c r="I135" s="99">
        <v>55200</v>
      </c>
      <c r="J135" s="99">
        <v>302111.79</v>
      </c>
      <c r="K135" s="110" t="s">
        <v>1460</v>
      </c>
      <c r="L135" s="99">
        <v>0</v>
      </c>
      <c r="M135" s="99">
        <v>210000</v>
      </c>
      <c r="N135" s="99">
        <v>0</v>
      </c>
      <c r="O135" s="99">
        <v>526243.21</v>
      </c>
      <c r="P135" s="99">
        <v>35000</v>
      </c>
      <c r="Q135" s="99">
        <v>257896.53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28570.5</v>
      </c>
      <c r="Z135" s="99">
        <v>0</v>
      </c>
      <c r="AA135" s="99">
        <v>35883.5</v>
      </c>
      <c r="AB135" s="99">
        <v>40000</v>
      </c>
      <c r="AC135" s="99">
        <v>0</v>
      </c>
      <c r="AD135" s="99">
        <v>0</v>
      </c>
      <c r="AE135" s="99">
        <v>10744</v>
      </c>
      <c r="AF135" s="99">
        <v>0</v>
      </c>
      <c r="AG135" s="99">
        <v>0</v>
      </c>
      <c r="AH135" s="99">
        <v>0</v>
      </c>
      <c r="AI135" s="99">
        <v>86789.21</v>
      </c>
      <c r="AJ135" s="99">
        <v>0</v>
      </c>
      <c r="AK135" s="99">
        <v>0</v>
      </c>
      <c r="AL135" s="99">
        <v>0</v>
      </c>
      <c r="AM135" s="99">
        <v>31359.47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  <c r="BA135" s="99">
        <v>0</v>
      </c>
      <c r="BB135" s="99">
        <v>0</v>
      </c>
      <c r="BC135" s="99">
        <v>0</v>
      </c>
      <c r="BD135" s="99">
        <v>0</v>
      </c>
      <c r="BE135" s="99">
        <v>0</v>
      </c>
      <c r="BF135" s="110" t="s">
        <v>1460</v>
      </c>
      <c r="BG135" s="110" t="s">
        <v>1460</v>
      </c>
      <c r="BH135" s="110" t="s">
        <v>1460</v>
      </c>
      <c r="BI135" s="110" t="s">
        <v>1460</v>
      </c>
      <c r="BJ135" s="110" t="s">
        <v>1460</v>
      </c>
      <c r="BK135" s="110" t="s">
        <v>1460</v>
      </c>
      <c r="BL135" s="110" t="s">
        <v>1460</v>
      </c>
      <c r="BM135" s="110" t="s">
        <v>1460</v>
      </c>
      <c r="BN135" s="110" t="s">
        <v>1460</v>
      </c>
      <c r="BO135" s="110" t="s">
        <v>1460</v>
      </c>
      <c r="BP135" s="110" t="s">
        <v>1460</v>
      </c>
      <c r="BQ135" s="99">
        <v>0</v>
      </c>
      <c r="BR135" s="99">
        <v>0</v>
      </c>
      <c r="BS135" s="99">
        <v>0</v>
      </c>
      <c r="BT135" s="99">
        <v>0</v>
      </c>
      <c r="BU135" s="99">
        <v>0</v>
      </c>
      <c r="BV135" s="99">
        <v>0</v>
      </c>
      <c r="BW135" s="99">
        <v>0</v>
      </c>
      <c r="BX135" s="99">
        <v>0</v>
      </c>
      <c r="BY135" s="99">
        <v>0</v>
      </c>
      <c r="BZ135" s="99">
        <v>0</v>
      </c>
      <c r="CA135" s="99">
        <v>0</v>
      </c>
      <c r="CB135" s="99">
        <v>0</v>
      </c>
      <c r="CC135" s="99">
        <v>0</v>
      </c>
      <c r="CD135" s="99">
        <v>0</v>
      </c>
      <c r="CE135" s="110" t="s">
        <v>1460</v>
      </c>
      <c r="CF135" s="99">
        <v>0</v>
      </c>
      <c r="CG135" s="99">
        <v>0</v>
      </c>
      <c r="CH135" s="99">
        <v>0</v>
      </c>
      <c r="CI135" s="99">
        <v>0</v>
      </c>
      <c r="CJ135" s="99">
        <v>0</v>
      </c>
      <c r="CK135" s="99">
        <v>0</v>
      </c>
      <c r="CL135" s="99">
        <v>0</v>
      </c>
      <c r="CM135" s="99">
        <v>0</v>
      </c>
      <c r="CN135" s="99">
        <v>0</v>
      </c>
      <c r="CO135" s="99">
        <v>0</v>
      </c>
      <c r="CP135" s="99">
        <v>0</v>
      </c>
      <c r="CQ135" s="110" t="s">
        <v>1460</v>
      </c>
      <c r="CR135" s="113" t="s">
        <v>1460</v>
      </c>
    </row>
    <row r="136" s="93" customFormat="1" ht="15.4" customHeight="1" spans="1:96">
      <c r="A136" s="109" t="s">
        <v>1682</v>
      </c>
      <c r="B136" s="100"/>
      <c r="C136" s="100" t="s">
        <v>1280</v>
      </c>
      <c r="D136" s="100" t="s">
        <v>1683</v>
      </c>
      <c r="E136" s="99">
        <v>0</v>
      </c>
      <c r="F136" s="99">
        <v>0</v>
      </c>
      <c r="G136" s="99">
        <v>0</v>
      </c>
      <c r="H136" s="99">
        <v>0</v>
      </c>
      <c r="I136" s="99">
        <v>0</v>
      </c>
      <c r="J136" s="99">
        <v>0</v>
      </c>
      <c r="K136" s="110" t="s">
        <v>1460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0</v>
      </c>
      <c r="BE136" s="99">
        <v>0</v>
      </c>
      <c r="BF136" s="110" t="s">
        <v>1460</v>
      </c>
      <c r="BG136" s="110" t="s">
        <v>1460</v>
      </c>
      <c r="BH136" s="110" t="s">
        <v>1460</v>
      </c>
      <c r="BI136" s="110" t="s">
        <v>1460</v>
      </c>
      <c r="BJ136" s="110" t="s">
        <v>1460</v>
      </c>
      <c r="BK136" s="110" t="s">
        <v>1460</v>
      </c>
      <c r="BL136" s="110" t="s">
        <v>1460</v>
      </c>
      <c r="BM136" s="110" t="s">
        <v>1460</v>
      </c>
      <c r="BN136" s="110" t="s">
        <v>1460</v>
      </c>
      <c r="BO136" s="110" t="s">
        <v>1460</v>
      </c>
      <c r="BP136" s="110" t="s">
        <v>1460</v>
      </c>
      <c r="BQ136" s="99">
        <v>0</v>
      </c>
      <c r="BR136" s="99">
        <v>0</v>
      </c>
      <c r="BS136" s="99">
        <v>0</v>
      </c>
      <c r="BT136" s="99">
        <v>0</v>
      </c>
      <c r="BU136" s="99">
        <v>0</v>
      </c>
      <c r="BV136" s="99">
        <v>0</v>
      </c>
      <c r="BW136" s="99">
        <v>0</v>
      </c>
      <c r="BX136" s="99">
        <v>0</v>
      </c>
      <c r="BY136" s="99">
        <v>0</v>
      </c>
      <c r="BZ136" s="99">
        <v>0</v>
      </c>
      <c r="CA136" s="99">
        <v>0</v>
      </c>
      <c r="CB136" s="99">
        <v>0</v>
      </c>
      <c r="CC136" s="99">
        <v>0</v>
      </c>
      <c r="CD136" s="99">
        <v>0</v>
      </c>
      <c r="CE136" s="110" t="s">
        <v>1460</v>
      </c>
      <c r="CF136" s="99">
        <v>0</v>
      </c>
      <c r="CG136" s="99">
        <v>0</v>
      </c>
      <c r="CH136" s="99">
        <v>0</v>
      </c>
      <c r="CI136" s="99">
        <v>0</v>
      </c>
      <c r="CJ136" s="99">
        <v>0</v>
      </c>
      <c r="CK136" s="99">
        <v>0</v>
      </c>
      <c r="CL136" s="99">
        <v>0</v>
      </c>
      <c r="CM136" s="99">
        <v>0</v>
      </c>
      <c r="CN136" s="99">
        <v>0</v>
      </c>
      <c r="CO136" s="99">
        <v>0</v>
      </c>
      <c r="CP136" s="99">
        <v>0</v>
      </c>
      <c r="CQ136" s="110" t="s">
        <v>1460</v>
      </c>
      <c r="CR136" s="113" t="s">
        <v>1460</v>
      </c>
    </row>
    <row r="137" s="93" customFormat="1" ht="15.4" customHeight="1" spans="1:96">
      <c r="A137" s="109" t="s">
        <v>1684</v>
      </c>
      <c r="B137" s="100"/>
      <c r="C137" s="100" t="s">
        <v>1280</v>
      </c>
      <c r="D137" s="100" t="s">
        <v>1685</v>
      </c>
      <c r="E137" s="99">
        <v>1280000</v>
      </c>
      <c r="F137" s="99">
        <v>753756.79</v>
      </c>
      <c r="G137" s="99">
        <v>88338</v>
      </c>
      <c r="H137" s="99">
        <v>98107</v>
      </c>
      <c r="I137" s="99">
        <v>55200</v>
      </c>
      <c r="J137" s="99">
        <v>302111.79</v>
      </c>
      <c r="K137" s="110" t="s">
        <v>1460</v>
      </c>
      <c r="L137" s="99">
        <v>0</v>
      </c>
      <c r="M137" s="99">
        <v>210000</v>
      </c>
      <c r="N137" s="99">
        <v>0</v>
      </c>
      <c r="O137" s="99">
        <v>526243.21</v>
      </c>
      <c r="P137" s="99">
        <v>35000</v>
      </c>
      <c r="Q137" s="99">
        <v>257896.53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28570.5</v>
      </c>
      <c r="Z137" s="99">
        <v>0</v>
      </c>
      <c r="AA137" s="99">
        <v>35883.5</v>
      </c>
      <c r="AB137" s="99">
        <v>40000</v>
      </c>
      <c r="AC137" s="99">
        <v>0</v>
      </c>
      <c r="AD137" s="99">
        <v>0</v>
      </c>
      <c r="AE137" s="99">
        <v>10744</v>
      </c>
      <c r="AF137" s="99">
        <v>0</v>
      </c>
      <c r="AG137" s="99">
        <v>0</v>
      </c>
      <c r="AH137" s="99">
        <v>0</v>
      </c>
      <c r="AI137" s="99">
        <v>86789.21</v>
      </c>
      <c r="AJ137" s="99">
        <v>0</v>
      </c>
      <c r="AK137" s="99">
        <v>0</v>
      </c>
      <c r="AL137" s="99">
        <v>0</v>
      </c>
      <c r="AM137" s="99">
        <v>31359.47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  <c r="BA137" s="99">
        <v>0</v>
      </c>
      <c r="BB137" s="99">
        <v>0</v>
      </c>
      <c r="BC137" s="99">
        <v>0</v>
      </c>
      <c r="BD137" s="99">
        <v>0</v>
      </c>
      <c r="BE137" s="99">
        <v>0</v>
      </c>
      <c r="BF137" s="110" t="s">
        <v>1460</v>
      </c>
      <c r="BG137" s="110" t="s">
        <v>1460</v>
      </c>
      <c r="BH137" s="110" t="s">
        <v>1460</v>
      </c>
      <c r="BI137" s="110" t="s">
        <v>1460</v>
      </c>
      <c r="BJ137" s="110" t="s">
        <v>1460</v>
      </c>
      <c r="BK137" s="110" t="s">
        <v>1460</v>
      </c>
      <c r="BL137" s="110" t="s">
        <v>1460</v>
      </c>
      <c r="BM137" s="110" t="s">
        <v>1460</v>
      </c>
      <c r="BN137" s="110" t="s">
        <v>1460</v>
      </c>
      <c r="BO137" s="110" t="s">
        <v>1460</v>
      </c>
      <c r="BP137" s="110" t="s">
        <v>1460</v>
      </c>
      <c r="BQ137" s="99">
        <v>0</v>
      </c>
      <c r="BR137" s="99">
        <v>0</v>
      </c>
      <c r="BS137" s="99">
        <v>0</v>
      </c>
      <c r="BT137" s="99">
        <v>0</v>
      </c>
      <c r="BU137" s="99">
        <v>0</v>
      </c>
      <c r="BV137" s="99">
        <v>0</v>
      </c>
      <c r="BW137" s="99">
        <v>0</v>
      </c>
      <c r="BX137" s="99">
        <v>0</v>
      </c>
      <c r="BY137" s="99">
        <v>0</v>
      </c>
      <c r="BZ137" s="99">
        <v>0</v>
      </c>
      <c r="CA137" s="99">
        <v>0</v>
      </c>
      <c r="CB137" s="99">
        <v>0</v>
      </c>
      <c r="CC137" s="99">
        <v>0</v>
      </c>
      <c r="CD137" s="99">
        <v>0</v>
      </c>
      <c r="CE137" s="110" t="s">
        <v>1460</v>
      </c>
      <c r="CF137" s="99">
        <v>0</v>
      </c>
      <c r="CG137" s="99">
        <v>0</v>
      </c>
      <c r="CH137" s="99">
        <v>0</v>
      </c>
      <c r="CI137" s="99">
        <v>0</v>
      </c>
      <c r="CJ137" s="99">
        <v>0</v>
      </c>
      <c r="CK137" s="99">
        <v>0</v>
      </c>
      <c r="CL137" s="99">
        <v>0</v>
      </c>
      <c r="CM137" s="99">
        <v>0</v>
      </c>
      <c r="CN137" s="99">
        <v>0</v>
      </c>
      <c r="CO137" s="99">
        <v>0</v>
      </c>
      <c r="CP137" s="99">
        <v>0</v>
      </c>
      <c r="CQ137" s="110" t="s">
        <v>1460</v>
      </c>
      <c r="CR137" s="113" t="s">
        <v>1460</v>
      </c>
    </row>
    <row r="138" s="93" customFormat="1" ht="15.4" customHeight="1" spans="1:96">
      <c r="A138" s="109" t="s">
        <v>1686</v>
      </c>
      <c r="B138" s="100"/>
      <c r="C138" s="100" t="s">
        <v>1280</v>
      </c>
      <c r="D138" s="100" t="s">
        <v>1687</v>
      </c>
      <c r="E138" s="99">
        <v>310000</v>
      </c>
      <c r="F138" s="99">
        <v>0</v>
      </c>
      <c r="G138" s="99">
        <v>0</v>
      </c>
      <c r="H138" s="99">
        <v>0</v>
      </c>
      <c r="I138" s="99">
        <v>0</v>
      </c>
      <c r="J138" s="99">
        <v>0</v>
      </c>
      <c r="K138" s="110" t="s">
        <v>1460</v>
      </c>
      <c r="L138" s="99">
        <v>0</v>
      </c>
      <c r="M138" s="99">
        <v>0</v>
      </c>
      <c r="N138" s="99">
        <v>0</v>
      </c>
      <c r="O138" s="99">
        <v>310000</v>
      </c>
      <c r="P138" s="99">
        <v>0</v>
      </c>
      <c r="Q138" s="99">
        <v>10000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300000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  <c r="BA138" s="99">
        <v>0</v>
      </c>
      <c r="BB138" s="99">
        <v>0</v>
      </c>
      <c r="BC138" s="99">
        <v>0</v>
      </c>
      <c r="BD138" s="99">
        <v>0</v>
      </c>
      <c r="BE138" s="99">
        <v>0</v>
      </c>
      <c r="BF138" s="110" t="s">
        <v>1460</v>
      </c>
      <c r="BG138" s="110" t="s">
        <v>1460</v>
      </c>
      <c r="BH138" s="110" t="s">
        <v>1460</v>
      </c>
      <c r="BI138" s="110" t="s">
        <v>1460</v>
      </c>
      <c r="BJ138" s="110" t="s">
        <v>1460</v>
      </c>
      <c r="BK138" s="110" t="s">
        <v>1460</v>
      </c>
      <c r="BL138" s="110" t="s">
        <v>1460</v>
      </c>
      <c r="BM138" s="110" t="s">
        <v>1460</v>
      </c>
      <c r="BN138" s="110" t="s">
        <v>1460</v>
      </c>
      <c r="BO138" s="110" t="s">
        <v>1460</v>
      </c>
      <c r="BP138" s="110" t="s">
        <v>1460</v>
      </c>
      <c r="BQ138" s="99">
        <v>0</v>
      </c>
      <c r="BR138" s="99">
        <v>0</v>
      </c>
      <c r="BS138" s="99">
        <v>0</v>
      </c>
      <c r="BT138" s="99">
        <v>0</v>
      </c>
      <c r="BU138" s="99">
        <v>0</v>
      </c>
      <c r="BV138" s="99">
        <v>0</v>
      </c>
      <c r="BW138" s="99">
        <v>0</v>
      </c>
      <c r="BX138" s="99">
        <v>0</v>
      </c>
      <c r="BY138" s="99">
        <v>0</v>
      </c>
      <c r="BZ138" s="99">
        <v>0</v>
      </c>
      <c r="CA138" s="99">
        <v>0</v>
      </c>
      <c r="CB138" s="99">
        <v>0</v>
      </c>
      <c r="CC138" s="99">
        <v>0</v>
      </c>
      <c r="CD138" s="99">
        <v>0</v>
      </c>
      <c r="CE138" s="110" t="s">
        <v>1460</v>
      </c>
      <c r="CF138" s="99">
        <v>0</v>
      </c>
      <c r="CG138" s="99">
        <v>0</v>
      </c>
      <c r="CH138" s="99">
        <v>0</v>
      </c>
      <c r="CI138" s="99">
        <v>0</v>
      </c>
      <c r="CJ138" s="99">
        <v>0</v>
      </c>
      <c r="CK138" s="99">
        <v>0</v>
      </c>
      <c r="CL138" s="99">
        <v>0</v>
      </c>
      <c r="CM138" s="99">
        <v>0</v>
      </c>
      <c r="CN138" s="99">
        <v>0</v>
      </c>
      <c r="CO138" s="99">
        <v>0</v>
      </c>
      <c r="CP138" s="99">
        <v>0</v>
      </c>
      <c r="CQ138" s="110" t="s">
        <v>1460</v>
      </c>
      <c r="CR138" s="113" t="s">
        <v>1460</v>
      </c>
    </row>
    <row r="139" s="93" customFormat="1" ht="15.4" customHeight="1" spans="1:96">
      <c r="A139" s="109" t="s">
        <v>1688</v>
      </c>
      <c r="B139" s="100"/>
      <c r="C139" s="100" t="s">
        <v>1280</v>
      </c>
      <c r="D139" s="100" t="s">
        <v>1689</v>
      </c>
      <c r="E139" s="99">
        <v>310000</v>
      </c>
      <c r="F139" s="99">
        <v>0</v>
      </c>
      <c r="G139" s="99">
        <v>0</v>
      </c>
      <c r="H139" s="99">
        <v>0</v>
      </c>
      <c r="I139" s="99">
        <v>0</v>
      </c>
      <c r="J139" s="99">
        <v>0</v>
      </c>
      <c r="K139" s="110" t="s">
        <v>1460</v>
      </c>
      <c r="L139" s="99">
        <v>0</v>
      </c>
      <c r="M139" s="99">
        <v>0</v>
      </c>
      <c r="N139" s="99">
        <v>0</v>
      </c>
      <c r="O139" s="99">
        <v>310000</v>
      </c>
      <c r="P139" s="99">
        <v>0</v>
      </c>
      <c r="Q139" s="99">
        <v>10000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300000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  <c r="BA139" s="99">
        <v>0</v>
      </c>
      <c r="BB139" s="99">
        <v>0</v>
      </c>
      <c r="BC139" s="99">
        <v>0</v>
      </c>
      <c r="BD139" s="99">
        <v>0</v>
      </c>
      <c r="BE139" s="99">
        <v>0</v>
      </c>
      <c r="BF139" s="110" t="s">
        <v>1460</v>
      </c>
      <c r="BG139" s="110" t="s">
        <v>1460</v>
      </c>
      <c r="BH139" s="110" t="s">
        <v>1460</v>
      </c>
      <c r="BI139" s="110" t="s">
        <v>1460</v>
      </c>
      <c r="BJ139" s="110" t="s">
        <v>1460</v>
      </c>
      <c r="BK139" s="110" t="s">
        <v>1460</v>
      </c>
      <c r="BL139" s="110" t="s">
        <v>1460</v>
      </c>
      <c r="BM139" s="110" t="s">
        <v>1460</v>
      </c>
      <c r="BN139" s="110" t="s">
        <v>1460</v>
      </c>
      <c r="BO139" s="110" t="s">
        <v>1460</v>
      </c>
      <c r="BP139" s="110" t="s">
        <v>1460</v>
      </c>
      <c r="BQ139" s="99">
        <v>0</v>
      </c>
      <c r="BR139" s="99">
        <v>0</v>
      </c>
      <c r="BS139" s="99">
        <v>0</v>
      </c>
      <c r="BT139" s="99">
        <v>0</v>
      </c>
      <c r="BU139" s="99">
        <v>0</v>
      </c>
      <c r="BV139" s="99">
        <v>0</v>
      </c>
      <c r="BW139" s="99">
        <v>0</v>
      </c>
      <c r="BX139" s="99">
        <v>0</v>
      </c>
      <c r="BY139" s="99">
        <v>0</v>
      </c>
      <c r="BZ139" s="99">
        <v>0</v>
      </c>
      <c r="CA139" s="99">
        <v>0</v>
      </c>
      <c r="CB139" s="99">
        <v>0</v>
      </c>
      <c r="CC139" s="99">
        <v>0</v>
      </c>
      <c r="CD139" s="99">
        <v>0</v>
      </c>
      <c r="CE139" s="110" t="s">
        <v>1460</v>
      </c>
      <c r="CF139" s="99">
        <v>0</v>
      </c>
      <c r="CG139" s="99">
        <v>0</v>
      </c>
      <c r="CH139" s="99">
        <v>0</v>
      </c>
      <c r="CI139" s="99">
        <v>0</v>
      </c>
      <c r="CJ139" s="99">
        <v>0</v>
      </c>
      <c r="CK139" s="99">
        <v>0</v>
      </c>
      <c r="CL139" s="99">
        <v>0</v>
      </c>
      <c r="CM139" s="99">
        <v>0</v>
      </c>
      <c r="CN139" s="99">
        <v>0</v>
      </c>
      <c r="CO139" s="99">
        <v>0</v>
      </c>
      <c r="CP139" s="99">
        <v>0</v>
      </c>
      <c r="CQ139" s="110" t="s">
        <v>1460</v>
      </c>
      <c r="CR139" s="113" t="s">
        <v>1460</v>
      </c>
    </row>
    <row r="140" s="93" customFormat="1" ht="15.4" customHeight="1" spans="1:96">
      <c r="A140" s="109" t="s">
        <v>1690</v>
      </c>
      <c r="B140" s="100"/>
      <c r="C140" s="100" t="s">
        <v>1280</v>
      </c>
      <c r="D140" s="100" t="s">
        <v>592</v>
      </c>
      <c r="E140" s="99">
        <v>7090270.1</v>
      </c>
      <c r="F140" s="99">
        <v>542890.79</v>
      </c>
      <c r="G140" s="99">
        <v>163950</v>
      </c>
      <c r="H140" s="99">
        <v>134346</v>
      </c>
      <c r="I140" s="99">
        <v>28404</v>
      </c>
      <c r="J140" s="99">
        <v>25169.84</v>
      </c>
      <c r="K140" s="110" t="s">
        <v>1460</v>
      </c>
      <c r="L140" s="99">
        <v>0</v>
      </c>
      <c r="M140" s="99">
        <v>0</v>
      </c>
      <c r="N140" s="99">
        <v>191020.95</v>
      </c>
      <c r="O140" s="99">
        <v>2596704.41</v>
      </c>
      <c r="P140" s="99">
        <v>123432.61</v>
      </c>
      <c r="Q140" s="99">
        <v>75834.8</v>
      </c>
      <c r="R140" s="99">
        <v>0</v>
      </c>
      <c r="S140" s="99">
        <v>2620.04</v>
      </c>
      <c r="T140" s="99">
        <v>4400</v>
      </c>
      <c r="U140" s="99">
        <v>36398.77</v>
      </c>
      <c r="V140" s="99">
        <v>24342.82</v>
      </c>
      <c r="W140" s="99">
        <v>0</v>
      </c>
      <c r="X140" s="99">
        <v>0</v>
      </c>
      <c r="Y140" s="99">
        <v>0</v>
      </c>
      <c r="Z140" s="99">
        <v>69000</v>
      </c>
      <c r="AA140" s="99">
        <v>25261</v>
      </c>
      <c r="AB140" s="99">
        <v>2000</v>
      </c>
      <c r="AC140" s="99">
        <v>0</v>
      </c>
      <c r="AD140" s="99">
        <v>20445.5</v>
      </c>
      <c r="AE140" s="99">
        <v>138594.87</v>
      </c>
      <c r="AF140" s="99">
        <v>0</v>
      </c>
      <c r="AG140" s="99">
        <v>0</v>
      </c>
      <c r="AH140" s="99">
        <v>0</v>
      </c>
      <c r="AI140" s="99">
        <v>2040295</v>
      </c>
      <c r="AJ140" s="99">
        <v>0</v>
      </c>
      <c r="AK140" s="99">
        <v>0</v>
      </c>
      <c r="AL140" s="99">
        <v>17399</v>
      </c>
      <c r="AM140" s="99">
        <v>14280</v>
      </c>
      <c r="AN140" s="99">
        <v>2400</v>
      </c>
      <c r="AO140" s="99">
        <v>0</v>
      </c>
      <c r="AP140" s="99">
        <v>0</v>
      </c>
      <c r="AQ140" s="99">
        <v>3950674.9</v>
      </c>
      <c r="AR140" s="99">
        <v>98308</v>
      </c>
      <c r="AS140" s="99">
        <v>3720131.1</v>
      </c>
      <c r="AT140" s="99">
        <v>0</v>
      </c>
      <c r="AU140" s="99">
        <v>37130</v>
      </c>
      <c r="AV140" s="99">
        <v>2650</v>
      </c>
      <c r="AW140" s="99">
        <v>1500</v>
      </c>
      <c r="AX140" s="99">
        <v>90743.8</v>
      </c>
      <c r="AY140" s="99">
        <v>0</v>
      </c>
      <c r="AZ140" s="99">
        <v>212</v>
      </c>
      <c r="BA140" s="99">
        <v>0</v>
      </c>
      <c r="BB140" s="99">
        <v>0</v>
      </c>
      <c r="BC140" s="99">
        <v>0</v>
      </c>
      <c r="BD140" s="99">
        <v>0</v>
      </c>
      <c r="BE140" s="99">
        <v>0</v>
      </c>
      <c r="BF140" s="110" t="s">
        <v>1460</v>
      </c>
      <c r="BG140" s="110" t="s">
        <v>1460</v>
      </c>
      <c r="BH140" s="110" t="s">
        <v>1460</v>
      </c>
      <c r="BI140" s="110" t="s">
        <v>1460</v>
      </c>
      <c r="BJ140" s="110" t="s">
        <v>1460</v>
      </c>
      <c r="BK140" s="110" t="s">
        <v>1460</v>
      </c>
      <c r="BL140" s="110" t="s">
        <v>1460</v>
      </c>
      <c r="BM140" s="110" t="s">
        <v>1460</v>
      </c>
      <c r="BN140" s="110" t="s">
        <v>1460</v>
      </c>
      <c r="BO140" s="110" t="s">
        <v>1460</v>
      </c>
      <c r="BP140" s="110" t="s">
        <v>1460</v>
      </c>
      <c r="BQ140" s="99">
        <v>0</v>
      </c>
      <c r="BR140" s="99">
        <v>0</v>
      </c>
      <c r="BS140" s="99">
        <v>0</v>
      </c>
      <c r="BT140" s="99">
        <v>0</v>
      </c>
      <c r="BU140" s="99">
        <v>0</v>
      </c>
      <c r="BV140" s="99">
        <v>0</v>
      </c>
      <c r="BW140" s="99">
        <v>0</v>
      </c>
      <c r="BX140" s="99">
        <v>0</v>
      </c>
      <c r="BY140" s="99">
        <v>0</v>
      </c>
      <c r="BZ140" s="99">
        <v>0</v>
      </c>
      <c r="CA140" s="99">
        <v>0</v>
      </c>
      <c r="CB140" s="99">
        <v>0</v>
      </c>
      <c r="CC140" s="99">
        <v>0</v>
      </c>
      <c r="CD140" s="99">
        <v>0</v>
      </c>
      <c r="CE140" s="110" t="s">
        <v>1460</v>
      </c>
      <c r="CF140" s="99">
        <v>0</v>
      </c>
      <c r="CG140" s="99">
        <v>0</v>
      </c>
      <c r="CH140" s="99">
        <v>0</v>
      </c>
      <c r="CI140" s="99">
        <v>0</v>
      </c>
      <c r="CJ140" s="99">
        <v>0</v>
      </c>
      <c r="CK140" s="99">
        <v>0</v>
      </c>
      <c r="CL140" s="99">
        <v>0</v>
      </c>
      <c r="CM140" s="99">
        <v>0</v>
      </c>
      <c r="CN140" s="99">
        <v>0</v>
      </c>
      <c r="CO140" s="99">
        <v>0</v>
      </c>
      <c r="CP140" s="99">
        <v>0</v>
      </c>
      <c r="CQ140" s="110" t="s">
        <v>1460</v>
      </c>
      <c r="CR140" s="113" t="s">
        <v>1460</v>
      </c>
    </row>
    <row r="141" s="93" customFormat="1" ht="15.4" customHeight="1" spans="1:96">
      <c r="A141" s="109" t="s">
        <v>1691</v>
      </c>
      <c r="B141" s="100"/>
      <c r="C141" s="100" t="s">
        <v>1280</v>
      </c>
      <c r="D141" s="100" t="s">
        <v>1692</v>
      </c>
      <c r="E141" s="99">
        <v>2782700</v>
      </c>
      <c r="F141" s="99">
        <v>326700</v>
      </c>
      <c r="G141" s="99">
        <v>163950</v>
      </c>
      <c r="H141" s="99">
        <v>134346</v>
      </c>
      <c r="I141" s="99">
        <v>28404</v>
      </c>
      <c r="J141" s="99">
        <v>0</v>
      </c>
      <c r="K141" s="110" t="s">
        <v>1460</v>
      </c>
      <c r="L141" s="99">
        <v>0</v>
      </c>
      <c r="M141" s="99">
        <v>0</v>
      </c>
      <c r="N141" s="99">
        <v>0</v>
      </c>
      <c r="O141" s="99">
        <v>2456000</v>
      </c>
      <c r="P141" s="99">
        <v>32127.88</v>
      </c>
      <c r="Q141" s="99">
        <v>75834.8</v>
      </c>
      <c r="R141" s="99">
        <v>0</v>
      </c>
      <c r="S141" s="99">
        <v>2620.04</v>
      </c>
      <c r="T141" s="99">
        <v>4400</v>
      </c>
      <c r="U141" s="99">
        <v>14374.09</v>
      </c>
      <c r="V141" s="99">
        <v>24342.82</v>
      </c>
      <c r="W141" s="99">
        <v>0</v>
      </c>
      <c r="X141" s="99">
        <v>0</v>
      </c>
      <c r="Y141" s="99">
        <v>0</v>
      </c>
      <c r="Z141" s="99">
        <v>69000</v>
      </c>
      <c r="AA141" s="99">
        <v>25261</v>
      </c>
      <c r="AB141" s="99">
        <v>2000</v>
      </c>
      <c r="AC141" s="99">
        <v>0</v>
      </c>
      <c r="AD141" s="99">
        <v>20445.5</v>
      </c>
      <c r="AE141" s="99">
        <v>131018.87</v>
      </c>
      <c r="AF141" s="99">
        <v>0</v>
      </c>
      <c r="AG141" s="99">
        <v>0</v>
      </c>
      <c r="AH141" s="99">
        <v>0</v>
      </c>
      <c r="AI141" s="99">
        <v>2040295</v>
      </c>
      <c r="AJ141" s="99">
        <v>0</v>
      </c>
      <c r="AK141" s="99">
        <v>0</v>
      </c>
      <c r="AL141" s="99">
        <v>0</v>
      </c>
      <c r="AM141" s="99">
        <v>14280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  <c r="BA141" s="99">
        <v>0</v>
      </c>
      <c r="BB141" s="99">
        <v>0</v>
      </c>
      <c r="BC141" s="99">
        <v>0</v>
      </c>
      <c r="BD141" s="99">
        <v>0</v>
      </c>
      <c r="BE141" s="99">
        <v>0</v>
      </c>
      <c r="BF141" s="110" t="s">
        <v>1460</v>
      </c>
      <c r="BG141" s="110" t="s">
        <v>1460</v>
      </c>
      <c r="BH141" s="110" t="s">
        <v>1460</v>
      </c>
      <c r="BI141" s="110" t="s">
        <v>1460</v>
      </c>
      <c r="BJ141" s="110" t="s">
        <v>1460</v>
      </c>
      <c r="BK141" s="110" t="s">
        <v>1460</v>
      </c>
      <c r="BL141" s="110" t="s">
        <v>1460</v>
      </c>
      <c r="BM141" s="110" t="s">
        <v>1460</v>
      </c>
      <c r="BN141" s="110" t="s">
        <v>1460</v>
      </c>
      <c r="BO141" s="110" t="s">
        <v>1460</v>
      </c>
      <c r="BP141" s="110" t="s">
        <v>1460</v>
      </c>
      <c r="BQ141" s="99">
        <v>0</v>
      </c>
      <c r="BR141" s="99">
        <v>0</v>
      </c>
      <c r="BS141" s="99">
        <v>0</v>
      </c>
      <c r="BT141" s="99">
        <v>0</v>
      </c>
      <c r="BU141" s="99">
        <v>0</v>
      </c>
      <c r="BV141" s="99">
        <v>0</v>
      </c>
      <c r="BW141" s="99">
        <v>0</v>
      </c>
      <c r="BX141" s="99">
        <v>0</v>
      </c>
      <c r="BY141" s="99">
        <v>0</v>
      </c>
      <c r="BZ141" s="99">
        <v>0</v>
      </c>
      <c r="CA141" s="99">
        <v>0</v>
      </c>
      <c r="CB141" s="99">
        <v>0</v>
      </c>
      <c r="CC141" s="99">
        <v>0</v>
      </c>
      <c r="CD141" s="99">
        <v>0</v>
      </c>
      <c r="CE141" s="110" t="s">
        <v>1460</v>
      </c>
      <c r="CF141" s="99">
        <v>0</v>
      </c>
      <c r="CG141" s="99">
        <v>0</v>
      </c>
      <c r="CH141" s="99">
        <v>0</v>
      </c>
      <c r="CI141" s="99">
        <v>0</v>
      </c>
      <c r="CJ141" s="99">
        <v>0</v>
      </c>
      <c r="CK141" s="99">
        <v>0</v>
      </c>
      <c r="CL141" s="99">
        <v>0</v>
      </c>
      <c r="CM141" s="99">
        <v>0</v>
      </c>
      <c r="CN141" s="99">
        <v>0</v>
      </c>
      <c r="CO141" s="99">
        <v>0</v>
      </c>
      <c r="CP141" s="99">
        <v>0</v>
      </c>
      <c r="CQ141" s="110" t="s">
        <v>1460</v>
      </c>
      <c r="CR141" s="113" t="s">
        <v>1460</v>
      </c>
    </row>
    <row r="142" s="93" customFormat="1" ht="15.4" customHeight="1" spans="1:96">
      <c r="A142" s="109" t="s">
        <v>1693</v>
      </c>
      <c r="B142" s="100"/>
      <c r="C142" s="100" t="s">
        <v>1280</v>
      </c>
      <c r="D142" s="100" t="s">
        <v>1465</v>
      </c>
      <c r="E142" s="99">
        <v>416000</v>
      </c>
      <c r="F142" s="99">
        <v>0</v>
      </c>
      <c r="G142" s="99">
        <v>0</v>
      </c>
      <c r="H142" s="99">
        <v>0</v>
      </c>
      <c r="I142" s="99">
        <v>0</v>
      </c>
      <c r="J142" s="99">
        <v>0</v>
      </c>
      <c r="K142" s="110" t="s">
        <v>1460</v>
      </c>
      <c r="L142" s="99">
        <v>0</v>
      </c>
      <c r="M142" s="99">
        <v>0</v>
      </c>
      <c r="N142" s="99">
        <v>0</v>
      </c>
      <c r="O142" s="99">
        <v>416000</v>
      </c>
      <c r="P142" s="99">
        <v>32127.88</v>
      </c>
      <c r="Q142" s="99">
        <v>35834.8</v>
      </c>
      <c r="R142" s="99">
        <v>0</v>
      </c>
      <c r="S142" s="99">
        <v>2620.04</v>
      </c>
      <c r="T142" s="99">
        <v>4400</v>
      </c>
      <c r="U142" s="99">
        <v>14374.09</v>
      </c>
      <c r="V142" s="99">
        <v>24342.82</v>
      </c>
      <c r="W142" s="99">
        <v>0</v>
      </c>
      <c r="X142" s="99">
        <v>0</v>
      </c>
      <c r="Y142" s="99">
        <v>0</v>
      </c>
      <c r="Z142" s="99">
        <v>69000</v>
      </c>
      <c r="AA142" s="99">
        <v>25261</v>
      </c>
      <c r="AB142" s="99">
        <v>2000</v>
      </c>
      <c r="AC142" s="99">
        <v>0</v>
      </c>
      <c r="AD142" s="99">
        <v>20445.5</v>
      </c>
      <c r="AE142" s="99">
        <v>131018.87</v>
      </c>
      <c r="AF142" s="99">
        <v>0</v>
      </c>
      <c r="AG142" s="99">
        <v>0</v>
      </c>
      <c r="AH142" s="99">
        <v>0</v>
      </c>
      <c r="AI142" s="99">
        <v>40295</v>
      </c>
      <c r="AJ142" s="99">
        <v>0</v>
      </c>
      <c r="AK142" s="99">
        <v>0</v>
      </c>
      <c r="AL142" s="99">
        <v>0</v>
      </c>
      <c r="AM142" s="99">
        <v>14280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  <c r="BA142" s="99">
        <v>0</v>
      </c>
      <c r="BB142" s="99">
        <v>0</v>
      </c>
      <c r="BC142" s="99">
        <v>0</v>
      </c>
      <c r="BD142" s="99">
        <v>0</v>
      </c>
      <c r="BE142" s="99">
        <v>0</v>
      </c>
      <c r="BF142" s="110" t="s">
        <v>1460</v>
      </c>
      <c r="BG142" s="110" t="s">
        <v>1460</v>
      </c>
      <c r="BH142" s="110" t="s">
        <v>1460</v>
      </c>
      <c r="BI142" s="110" t="s">
        <v>1460</v>
      </c>
      <c r="BJ142" s="110" t="s">
        <v>1460</v>
      </c>
      <c r="BK142" s="110" t="s">
        <v>1460</v>
      </c>
      <c r="BL142" s="110" t="s">
        <v>1460</v>
      </c>
      <c r="BM142" s="110" t="s">
        <v>1460</v>
      </c>
      <c r="BN142" s="110" t="s">
        <v>1460</v>
      </c>
      <c r="BO142" s="110" t="s">
        <v>1460</v>
      </c>
      <c r="BP142" s="110" t="s">
        <v>1460</v>
      </c>
      <c r="BQ142" s="99">
        <v>0</v>
      </c>
      <c r="BR142" s="99">
        <v>0</v>
      </c>
      <c r="BS142" s="99">
        <v>0</v>
      </c>
      <c r="BT142" s="99">
        <v>0</v>
      </c>
      <c r="BU142" s="99">
        <v>0</v>
      </c>
      <c r="BV142" s="99">
        <v>0</v>
      </c>
      <c r="BW142" s="99">
        <v>0</v>
      </c>
      <c r="BX142" s="99">
        <v>0</v>
      </c>
      <c r="BY142" s="99">
        <v>0</v>
      </c>
      <c r="BZ142" s="99">
        <v>0</v>
      </c>
      <c r="CA142" s="99">
        <v>0</v>
      </c>
      <c r="CB142" s="99">
        <v>0</v>
      </c>
      <c r="CC142" s="99">
        <v>0</v>
      </c>
      <c r="CD142" s="99">
        <v>0</v>
      </c>
      <c r="CE142" s="110" t="s">
        <v>1460</v>
      </c>
      <c r="CF142" s="99">
        <v>0</v>
      </c>
      <c r="CG142" s="99">
        <v>0</v>
      </c>
      <c r="CH142" s="99">
        <v>0</v>
      </c>
      <c r="CI142" s="99">
        <v>0</v>
      </c>
      <c r="CJ142" s="99">
        <v>0</v>
      </c>
      <c r="CK142" s="99">
        <v>0</v>
      </c>
      <c r="CL142" s="99">
        <v>0</v>
      </c>
      <c r="CM142" s="99">
        <v>0</v>
      </c>
      <c r="CN142" s="99">
        <v>0</v>
      </c>
      <c r="CO142" s="99">
        <v>0</v>
      </c>
      <c r="CP142" s="99">
        <v>0</v>
      </c>
      <c r="CQ142" s="110" t="s">
        <v>1460</v>
      </c>
      <c r="CR142" s="113" t="s">
        <v>1460</v>
      </c>
    </row>
    <row r="143" s="93" customFormat="1" ht="15.4" customHeight="1" spans="1:96">
      <c r="A143" s="109" t="s">
        <v>1694</v>
      </c>
      <c r="B143" s="100"/>
      <c r="C143" s="100" t="s">
        <v>1280</v>
      </c>
      <c r="D143" s="100" t="s">
        <v>1695</v>
      </c>
      <c r="E143" s="99">
        <v>0</v>
      </c>
      <c r="F143" s="99">
        <v>0</v>
      </c>
      <c r="G143" s="99">
        <v>0</v>
      </c>
      <c r="H143" s="99">
        <v>0</v>
      </c>
      <c r="I143" s="99">
        <v>0</v>
      </c>
      <c r="J143" s="99">
        <v>0</v>
      </c>
      <c r="K143" s="110" t="s">
        <v>1460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  <c r="BA143" s="99">
        <v>0</v>
      </c>
      <c r="BB143" s="99">
        <v>0</v>
      </c>
      <c r="BC143" s="99">
        <v>0</v>
      </c>
      <c r="BD143" s="99">
        <v>0</v>
      </c>
      <c r="BE143" s="99">
        <v>0</v>
      </c>
      <c r="BF143" s="110" t="s">
        <v>1460</v>
      </c>
      <c r="BG143" s="110" t="s">
        <v>1460</v>
      </c>
      <c r="BH143" s="110" t="s">
        <v>1460</v>
      </c>
      <c r="BI143" s="110" t="s">
        <v>1460</v>
      </c>
      <c r="BJ143" s="110" t="s">
        <v>1460</v>
      </c>
      <c r="BK143" s="110" t="s">
        <v>1460</v>
      </c>
      <c r="BL143" s="110" t="s">
        <v>1460</v>
      </c>
      <c r="BM143" s="110" t="s">
        <v>1460</v>
      </c>
      <c r="BN143" s="110" t="s">
        <v>1460</v>
      </c>
      <c r="BO143" s="110" t="s">
        <v>1460</v>
      </c>
      <c r="BP143" s="110" t="s">
        <v>1460</v>
      </c>
      <c r="BQ143" s="99">
        <v>0</v>
      </c>
      <c r="BR143" s="99">
        <v>0</v>
      </c>
      <c r="BS143" s="99">
        <v>0</v>
      </c>
      <c r="BT143" s="99">
        <v>0</v>
      </c>
      <c r="BU143" s="99">
        <v>0</v>
      </c>
      <c r="BV143" s="99">
        <v>0</v>
      </c>
      <c r="BW143" s="99">
        <v>0</v>
      </c>
      <c r="BX143" s="99">
        <v>0</v>
      </c>
      <c r="BY143" s="99">
        <v>0</v>
      </c>
      <c r="BZ143" s="99">
        <v>0</v>
      </c>
      <c r="CA143" s="99">
        <v>0</v>
      </c>
      <c r="CB143" s="99">
        <v>0</v>
      </c>
      <c r="CC143" s="99">
        <v>0</v>
      </c>
      <c r="CD143" s="99">
        <v>0</v>
      </c>
      <c r="CE143" s="110" t="s">
        <v>1460</v>
      </c>
      <c r="CF143" s="99">
        <v>0</v>
      </c>
      <c r="CG143" s="99">
        <v>0</v>
      </c>
      <c r="CH143" s="99">
        <v>0</v>
      </c>
      <c r="CI143" s="99">
        <v>0</v>
      </c>
      <c r="CJ143" s="99">
        <v>0</v>
      </c>
      <c r="CK143" s="99">
        <v>0</v>
      </c>
      <c r="CL143" s="99">
        <v>0</v>
      </c>
      <c r="CM143" s="99">
        <v>0</v>
      </c>
      <c r="CN143" s="99">
        <v>0</v>
      </c>
      <c r="CO143" s="99">
        <v>0</v>
      </c>
      <c r="CP143" s="99">
        <v>0</v>
      </c>
      <c r="CQ143" s="110" t="s">
        <v>1460</v>
      </c>
      <c r="CR143" s="113" t="s">
        <v>1460</v>
      </c>
    </row>
    <row r="144" s="93" customFormat="1" ht="15.4" customHeight="1" spans="1:96">
      <c r="A144" s="109" t="s">
        <v>1696</v>
      </c>
      <c r="B144" s="100"/>
      <c r="C144" s="100" t="s">
        <v>1280</v>
      </c>
      <c r="D144" s="100" t="s">
        <v>1697</v>
      </c>
      <c r="E144" s="99">
        <v>40000</v>
      </c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110" t="s">
        <v>1460</v>
      </c>
      <c r="L144" s="99">
        <v>0</v>
      </c>
      <c r="M144" s="99">
        <v>0</v>
      </c>
      <c r="N144" s="99">
        <v>0</v>
      </c>
      <c r="O144" s="99">
        <v>40000</v>
      </c>
      <c r="P144" s="99">
        <v>0</v>
      </c>
      <c r="Q144" s="99">
        <v>40000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  <c r="BA144" s="99">
        <v>0</v>
      </c>
      <c r="BB144" s="99">
        <v>0</v>
      </c>
      <c r="BC144" s="99">
        <v>0</v>
      </c>
      <c r="BD144" s="99">
        <v>0</v>
      </c>
      <c r="BE144" s="99">
        <v>0</v>
      </c>
      <c r="BF144" s="110" t="s">
        <v>1460</v>
      </c>
      <c r="BG144" s="110" t="s">
        <v>1460</v>
      </c>
      <c r="BH144" s="110" t="s">
        <v>1460</v>
      </c>
      <c r="BI144" s="110" t="s">
        <v>1460</v>
      </c>
      <c r="BJ144" s="110" t="s">
        <v>1460</v>
      </c>
      <c r="BK144" s="110" t="s">
        <v>1460</v>
      </c>
      <c r="BL144" s="110" t="s">
        <v>1460</v>
      </c>
      <c r="BM144" s="110" t="s">
        <v>1460</v>
      </c>
      <c r="BN144" s="110" t="s">
        <v>1460</v>
      </c>
      <c r="BO144" s="110" t="s">
        <v>1460</v>
      </c>
      <c r="BP144" s="110" t="s">
        <v>1460</v>
      </c>
      <c r="BQ144" s="99">
        <v>0</v>
      </c>
      <c r="BR144" s="99">
        <v>0</v>
      </c>
      <c r="BS144" s="99">
        <v>0</v>
      </c>
      <c r="BT144" s="99">
        <v>0</v>
      </c>
      <c r="BU144" s="99">
        <v>0</v>
      </c>
      <c r="BV144" s="99">
        <v>0</v>
      </c>
      <c r="BW144" s="99">
        <v>0</v>
      </c>
      <c r="BX144" s="99">
        <v>0</v>
      </c>
      <c r="BY144" s="99">
        <v>0</v>
      </c>
      <c r="BZ144" s="99">
        <v>0</v>
      </c>
      <c r="CA144" s="99">
        <v>0</v>
      </c>
      <c r="CB144" s="99">
        <v>0</v>
      </c>
      <c r="CC144" s="99">
        <v>0</v>
      </c>
      <c r="CD144" s="99">
        <v>0</v>
      </c>
      <c r="CE144" s="110" t="s">
        <v>1460</v>
      </c>
      <c r="CF144" s="99">
        <v>0</v>
      </c>
      <c r="CG144" s="99">
        <v>0</v>
      </c>
      <c r="CH144" s="99">
        <v>0</v>
      </c>
      <c r="CI144" s="99">
        <v>0</v>
      </c>
      <c r="CJ144" s="99">
        <v>0</v>
      </c>
      <c r="CK144" s="99">
        <v>0</v>
      </c>
      <c r="CL144" s="99">
        <v>0</v>
      </c>
      <c r="CM144" s="99">
        <v>0</v>
      </c>
      <c r="CN144" s="99">
        <v>0</v>
      </c>
      <c r="CO144" s="99">
        <v>0</v>
      </c>
      <c r="CP144" s="99">
        <v>0</v>
      </c>
      <c r="CQ144" s="110" t="s">
        <v>1460</v>
      </c>
      <c r="CR144" s="113" t="s">
        <v>1460</v>
      </c>
    </row>
    <row r="145" s="93" customFormat="1" ht="15.4" customHeight="1" spans="1:96">
      <c r="A145" s="109" t="s">
        <v>1698</v>
      </c>
      <c r="B145" s="100"/>
      <c r="C145" s="100" t="s">
        <v>1280</v>
      </c>
      <c r="D145" s="100" t="s">
        <v>1699</v>
      </c>
      <c r="E145" s="99">
        <v>2326700</v>
      </c>
      <c r="F145" s="99">
        <v>326700</v>
      </c>
      <c r="G145" s="99">
        <v>163950</v>
      </c>
      <c r="H145" s="99">
        <v>134346</v>
      </c>
      <c r="I145" s="99">
        <v>28404</v>
      </c>
      <c r="J145" s="99">
        <v>0</v>
      </c>
      <c r="K145" s="110" t="s">
        <v>1460</v>
      </c>
      <c r="L145" s="99">
        <v>0</v>
      </c>
      <c r="M145" s="99">
        <v>0</v>
      </c>
      <c r="N145" s="99">
        <v>0</v>
      </c>
      <c r="O145" s="99">
        <v>2000000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2000000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  <c r="BA145" s="99">
        <v>0</v>
      </c>
      <c r="BB145" s="99">
        <v>0</v>
      </c>
      <c r="BC145" s="99">
        <v>0</v>
      </c>
      <c r="BD145" s="99">
        <v>0</v>
      </c>
      <c r="BE145" s="99">
        <v>0</v>
      </c>
      <c r="BF145" s="110" t="s">
        <v>1460</v>
      </c>
      <c r="BG145" s="110" t="s">
        <v>1460</v>
      </c>
      <c r="BH145" s="110" t="s">
        <v>1460</v>
      </c>
      <c r="BI145" s="110" t="s">
        <v>1460</v>
      </c>
      <c r="BJ145" s="110" t="s">
        <v>1460</v>
      </c>
      <c r="BK145" s="110" t="s">
        <v>1460</v>
      </c>
      <c r="BL145" s="110" t="s">
        <v>1460</v>
      </c>
      <c r="BM145" s="110" t="s">
        <v>1460</v>
      </c>
      <c r="BN145" s="110" t="s">
        <v>1460</v>
      </c>
      <c r="BO145" s="110" t="s">
        <v>1460</v>
      </c>
      <c r="BP145" s="110" t="s">
        <v>1460</v>
      </c>
      <c r="BQ145" s="99">
        <v>0</v>
      </c>
      <c r="BR145" s="99">
        <v>0</v>
      </c>
      <c r="BS145" s="99">
        <v>0</v>
      </c>
      <c r="BT145" s="99">
        <v>0</v>
      </c>
      <c r="BU145" s="99">
        <v>0</v>
      </c>
      <c r="BV145" s="99">
        <v>0</v>
      </c>
      <c r="BW145" s="99">
        <v>0</v>
      </c>
      <c r="BX145" s="99">
        <v>0</v>
      </c>
      <c r="BY145" s="99">
        <v>0</v>
      </c>
      <c r="BZ145" s="99">
        <v>0</v>
      </c>
      <c r="CA145" s="99">
        <v>0</v>
      </c>
      <c r="CB145" s="99">
        <v>0</v>
      </c>
      <c r="CC145" s="99">
        <v>0</v>
      </c>
      <c r="CD145" s="99">
        <v>0</v>
      </c>
      <c r="CE145" s="110" t="s">
        <v>1460</v>
      </c>
      <c r="CF145" s="99">
        <v>0</v>
      </c>
      <c r="CG145" s="99">
        <v>0</v>
      </c>
      <c r="CH145" s="99">
        <v>0</v>
      </c>
      <c r="CI145" s="99">
        <v>0</v>
      </c>
      <c r="CJ145" s="99">
        <v>0</v>
      </c>
      <c r="CK145" s="99">
        <v>0</v>
      </c>
      <c r="CL145" s="99">
        <v>0</v>
      </c>
      <c r="CM145" s="99">
        <v>0</v>
      </c>
      <c r="CN145" s="99">
        <v>0</v>
      </c>
      <c r="CO145" s="99">
        <v>0</v>
      </c>
      <c r="CP145" s="99">
        <v>0</v>
      </c>
      <c r="CQ145" s="110" t="s">
        <v>1460</v>
      </c>
      <c r="CR145" s="113" t="s">
        <v>1460</v>
      </c>
    </row>
    <row r="146" s="93" customFormat="1" ht="15.4" customHeight="1" spans="1:96">
      <c r="A146" s="109" t="s">
        <v>1700</v>
      </c>
      <c r="B146" s="100"/>
      <c r="C146" s="100" t="s">
        <v>1280</v>
      </c>
      <c r="D146" s="100" t="s">
        <v>1701</v>
      </c>
      <c r="E146" s="99">
        <v>270000</v>
      </c>
      <c r="F146" s="99">
        <v>216190.79</v>
      </c>
      <c r="G146" s="99">
        <v>0</v>
      </c>
      <c r="H146" s="99">
        <v>0</v>
      </c>
      <c r="I146" s="99">
        <v>0</v>
      </c>
      <c r="J146" s="99">
        <v>25169.84</v>
      </c>
      <c r="K146" s="110" t="s">
        <v>1460</v>
      </c>
      <c r="L146" s="99">
        <v>0</v>
      </c>
      <c r="M146" s="99">
        <v>0</v>
      </c>
      <c r="N146" s="99">
        <v>191020.95</v>
      </c>
      <c r="O146" s="99">
        <v>53809.21</v>
      </c>
      <c r="P146" s="99">
        <v>21808.53</v>
      </c>
      <c r="Q146" s="99">
        <v>0</v>
      </c>
      <c r="R146" s="99">
        <v>0</v>
      </c>
      <c r="S146" s="99">
        <v>0</v>
      </c>
      <c r="T146" s="99">
        <v>0</v>
      </c>
      <c r="U146" s="99">
        <v>22024.68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7576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2400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>
        <v>0</v>
      </c>
      <c r="BB146" s="99">
        <v>0</v>
      </c>
      <c r="BC146" s="99">
        <v>0</v>
      </c>
      <c r="BD146" s="99">
        <v>0</v>
      </c>
      <c r="BE146" s="99">
        <v>0</v>
      </c>
      <c r="BF146" s="110" t="s">
        <v>1460</v>
      </c>
      <c r="BG146" s="110" t="s">
        <v>1460</v>
      </c>
      <c r="BH146" s="110" t="s">
        <v>1460</v>
      </c>
      <c r="BI146" s="110" t="s">
        <v>1460</v>
      </c>
      <c r="BJ146" s="110" t="s">
        <v>1460</v>
      </c>
      <c r="BK146" s="110" t="s">
        <v>1460</v>
      </c>
      <c r="BL146" s="110" t="s">
        <v>1460</v>
      </c>
      <c r="BM146" s="110" t="s">
        <v>1460</v>
      </c>
      <c r="BN146" s="110" t="s">
        <v>1460</v>
      </c>
      <c r="BO146" s="110" t="s">
        <v>1460</v>
      </c>
      <c r="BP146" s="110" t="s">
        <v>1460</v>
      </c>
      <c r="BQ146" s="99">
        <v>0</v>
      </c>
      <c r="BR146" s="99">
        <v>0</v>
      </c>
      <c r="BS146" s="99">
        <v>0</v>
      </c>
      <c r="BT146" s="99">
        <v>0</v>
      </c>
      <c r="BU146" s="99">
        <v>0</v>
      </c>
      <c r="BV146" s="99">
        <v>0</v>
      </c>
      <c r="BW146" s="99">
        <v>0</v>
      </c>
      <c r="BX146" s="99">
        <v>0</v>
      </c>
      <c r="BY146" s="99">
        <v>0</v>
      </c>
      <c r="BZ146" s="99">
        <v>0</v>
      </c>
      <c r="CA146" s="99">
        <v>0</v>
      </c>
      <c r="CB146" s="99">
        <v>0</v>
      </c>
      <c r="CC146" s="99">
        <v>0</v>
      </c>
      <c r="CD146" s="99">
        <v>0</v>
      </c>
      <c r="CE146" s="110" t="s">
        <v>1460</v>
      </c>
      <c r="CF146" s="99">
        <v>0</v>
      </c>
      <c r="CG146" s="99">
        <v>0</v>
      </c>
      <c r="CH146" s="99">
        <v>0</v>
      </c>
      <c r="CI146" s="99">
        <v>0</v>
      </c>
      <c r="CJ146" s="99">
        <v>0</v>
      </c>
      <c r="CK146" s="99">
        <v>0</v>
      </c>
      <c r="CL146" s="99">
        <v>0</v>
      </c>
      <c r="CM146" s="99">
        <v>0</v>
      </c>
      <c r="CN146" s="99">
        <v>0</v>
      </c>
      <c r="CO146" s="99">
        <v>0</v>
      </c>
      <c r="CP146" s="99">
        <v>0</v>
      </c>
      <c r="CQ146" s="110" t="s">
        <v>1460</v>
      </c>
      <c r="CR146" s="113" t="s">
        <v>1460</v>
      </c>
    </row>
    <row r="147" s="93" customFormat="1" ht="15.4" customHeight="1" spans="1:96">
      <c r="A147" s="109" t="s">
        <v>1702</v>
      </c>
      <c r="B147" s="100"/>
      <c r="C147" s="100" t="s">
        <v>1280</v>
      </c>
      <c r="D147" s="100" t="s">
        <v>1703</v>
      </c>
      <c r="E147" s="99">
        <v>270000</v>
      </c>
      <c r="F147" s="99">
        <v>216190.79</v>
      </c>
      <c r="G147" s="99">
        <v>0</v>
      </c>
      <c r="H147" s="99">
        <v>0</v>
      </c>
      <c r="I147" s="99">
        <v>0</v>
      </c>
      <c r="J147" s="99">
        <v>25169.84</v>
      </c>
      <c r="K147" s="110" t="s">
        <v>1460</v>
      </c>
      <c r="L147" s="99">
        <v>0</v>
      </c>
      <c r="M147" s="99">
        <v>0</v>
      </c>
      <c r="N147" s="99">
        <v>191020.95</v>
      </c>
      <c r="O147" s="99">
        <v>53809.21</v>
      </c>
      <c r="P147" s="99">
        <v>21808.53</v>
      </c>
      <c r="Q147" s="99">
        <v>0</v>
      </c>
      <c r="R147" s="99">
        <v>0</v>
      </c>
      <c r="S147" s="99">
        <v>0</v>
      </c>
      <c r="T147" s="99">
        <v>0</v>
      </c>
      <c r="U147" s="99">
        <v>22024.68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7576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2400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  <c r="BA147" s="99">
        <v>0</v>
      </c>
      <c r="BB147" s="99">
        <v>0</v>
      </c>
      <c r="BC147" s="99">
        <v>0</v>
      </c>
      <c r="BD147" s="99">
        <v>0</v>
      </c>
      <c r="BE147" s="99">
        <v>0</v>
      </c>
      <c r="BF147" s="110" t="s">
        <v>1460</v>
      </c>
      <c r="BG147" s="110" t="s">
        <v>1460</v>
      </c>
      <c r="BH147" s="110" t="s">
        <v>1460</v>
      </c>
      <c r="BI147" s="110" t="s">
        <v>1460</v>
      </c>
      <c r="BJ147" s="110" t="s">
        <v>1460</v>
      </c>
      <c r="BK147" s="110" t="s">
        <v>1460</v>
      </c>
      <c r="BL147" s="110" t="s">
        <v>1460</v>
      </c>
      <c r="BM147" s="110" t="s">
        <v>1460</v>
      </c>
      <c r="BN147" s="110" t="s">
        <v>1460</v>
      </c>
      <c r="BO147" s="110" t="s">
        <v>1460</v>
      </c>
      <c r="BP147" s="110" t="s">
        <v>1460</v>
      </c>
      <c r="BQ147" s="99">
        <v>0</v>
      </c>
      <c r="BR147" s="99">
        <v>0</v>
      </c>
      <c r="BS147" s="99">
        <v>0</v>
      </c>
      <c r="BT147" s="99">
        <v>0</v>
      </c>
      <c r="BU147" s="99">
        <v>0</v>
      </c>
      <c r="BV147" s="99">
        <v>0</v>
      </c>
      <c r="BW147" s="99">
        <v>0</v>
      </c>
      <c r="BX147" s="99">
        <v>0</v>
      </c>
      <c r="BY147" s="99">
        <v>0</v>
      </c>
      <c r="BZ147" s="99">
        <v>0</v>
      </c>
      <c r="CA147" s="99">
        <v>0</v>
      </c>
      <c r="CB147" s="99">
        <v>0</v>
      </c>
      <c r="CC147" s="99">
        <v>0</v>
      </c>
      <c r="CD147" s="99">
        <v>0</v>
      </c>
      <c r="CE147" s="110" t="s">
        <v>1460</v>
      </c>
      <c r="CF147" s="99">
        <v>0</v>
      </c>
      <c r="CG147" s="99">
        <v>0</v>
      </c>
      <c r="CH147" s="99">
        <v>0</v>
      </c>
      <c r="CI147" s="99">
        <v>0</v>
      </c>
      <c r="CJ147" s="99">
        <v>0</v>
      </c>
      <c r="CK147" s="99">
        <v>0</v>
      </c>
      <c r="CL147" s="99">
        <v>0</v>
      </c>
      <c r="CM147" s="99">
        <v>0</v>
      </c>
      <c r="CN147" s="99">
        <v>0</v>
      </c>
      <c r="CO147" s="99">
        <v>0</v>
      </c>
      <c r="CP147" s="99">
        <v>0</v>
      </c>
      <c r="CQ147" s="110" t="s">
        <v>1460</v>
      </c>
      <c r="CR147" s="113" t="s">
        <v>1460</v>
      </c>
    </row>
    <row r="148" s="93" customFormat="1" ht="15.4" customHeight="1" spans="1:96">
      <c r="A148" s="109" t="s">
        <v>1704</v>
      </c>
      <c r="B148" s="100"/>
      <c r="C148" s="100" t="s">
        <v>1280</v>
      </c>
      <c r="D148" s="100" t="s">
        <v>1705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110" t="s">
        <v>1460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  <c r="BA148" s="99">
        <v>0</v>
      </c>
      <c r="BB148" s="99">
        <v>0</v>
      </c>
      <c r="BC148" s="99">
        <v>0</v>
      </c>
      <c r="BD148" s="99">
        <v>0</v>
      </c>
      <c r="BE148" s="99">
        <v>0</v>
      </c>
      <c r="BF148" s="110" t="s">
        <v>1460</v>
      </c>
      <c r="BG148" s="110" t="s">
        <v>1460</v>
      </c>
      <c r="BH148" s="110" t="s">
        <v>1460</v>
      </c>
      <c r="BI148" s="110" t="s">
        <v>1460</v>
      </c>
      <c r="BJ148" s="110" t="s">
        <v>1460</v>
      </c>
      <c r="BK148" s="110" t="s">
        <v>1460</v>
      </c>
      <c r="BL148" s="110" t="s">
        <v>1460</v>
      </c>
      <c r="BM148" s="110" t="s">
        <v>1460</v>
      </c>
      <c r="BN148" s="110" t="s">
        <v>1460</v>
      </c>
      <c r="BO148" s="110" t="s">
        <v>1460</v>
      </c>
      <c r="BP148" s="110" t="s">
        <v>1460</v>
      </c>
      <c r="BQ148" s="99">
        <v>0</v>
      </c>
      <c r="BR148" s="99">
        <v>0</v>
      </c>
      <c r="BS148" s="99">
        <v>0</v>
      </c>
      <c r="BT148" s="99">
        <v>0</v>
      </c>
      <c r="BU148" s="99">
        <v>0</v>
      </c>
      <c r="BV148" s="99">
        <v>0</v>
      </c>
      <c r="BW148" s="99">
        <v>0</v>
      </c>
      <c r="BX148" s="99">
        <v>0</v>
      </c>
      <c r="BY148" s="99">
        <v>0</v>
      </c>
      <c r="BZ148" s="99">
        <v>0</v>
      </c>
      <c r="CA148" s="99">
        <v>0</v>
      </c>
      <c r="CB148" s="99">
        <v>0</v>
      </c>
      <c r="CC148" s="99">
        <v>0</v>
      </c>
      <c r="CD148" s="99">
        <v>0</v>
      </c>
      <c r="CE148" s="110" t="s">
        <v>1460</v>
      </c>
      <c r="CF148" s="99">
        <v>0</v>
      </c>
      <c r="CG148" s="99">
        <v>0</v>
      </c>
      <c r="CH148" s="99">
        <v>0</v>
      </c>
      <c r="CI148" s="99">
        <v>0</v>
      </c>
      <c r="CJ148" s="99">
        <v>0</v>
      </c>
      <c r="CK148" s="99">
        <v>0</v>
      </c>
      <c r="CL148" s="99">
        <v>0</v>
      </c>
      <c r="CM148" s="99">
        <v>0</v>
      </c>
      <c r="CN148" s="99">
        <v>0</v>
      </c>
      <c r="CO148" s="99">
        <v>0</v>
      </c>
      <c r="CP148" s="99">
        <v>0</v>
      </c>
      <c r="CQ148" s="110" t="s">
        <v>1460</v>
      </c>
      <c r="CR148" s="113" t="s">
        <v>1460</v>
      </c>
    </row>
    <row r="149" s="93" customFormat="1" ht="15.4" customHeight="1" spans="1:96">
      <c r="A149" s="109" t="s">
        <v>1706</v>
      </c>
      <c r="B149" s="100"/>
      <c r="C149" s="100" t="s">
        <v>1280</v>
      </c>
      <c r="D149" s="100" t="s">
        <v>1707</v>
      </c>
      <c r="E149" s="99">
        <v>0</v>
      </c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110" t="s">
        <v>1460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  <c r="BA149" s="99">
        <v>0</v>
      </c>
      <c r="BB149" s="99">
        <v>0</v>
      </c>
      <c r="BC149" s="99">
        <v>0</v>
      </c>
      <c r="BD149" s="99">
        <v>0</v>
      </c>
      <c r="BE149" s="99">
        <v>0</v>
      </c>
      <c r="BF149" s="110" t="s">
        <v>1460</v>
      </c>
      <c r="BG149" s="110" t="s">
        <v>1460</v>
      </c>
      <c r="BH149" s="110" t="s">
        <v>1460</v>
      </c>
      <c r="BI149" s="110" t="s">
        <v>1460</v>
      </c>
      <c r="BJ149" s="110" t="s">
        <v>1460</v>
      </c>
      <c r="BK149" s="110" t="s">
        <v>1460</v>
      </c>
      <c r="BL149" s="110" t="s">
        <v>1460</v>
      </c>
      <c r="BM149" s="110" t="s">
        <v>1460</v>
      </c>
      <c r="BN149" s="110" t="s">
        <v>1460</v>
      </c>
      <c r="BO149" s="110" t="s">
        <v>1460</v>
      </c>
      <c r="BP149" s="110" t="s">
        <v>1460</v>
      </c>
      <c r="BQ149" s="99">
        <v>0</v>
      </c>
      <c r="BR149" s="99">
        <v>0</v>
      </c>
      <c r="BS149" s="99">
        <v>0</v>
      </c>
      <c r="BT149" s="99">
        <v>0</v>
      </c>
      <c r="BU149" s="99">
        <v>0</v>
      </c>
      <c r="BV149" s="99">
        <v>0</v>
      </c>
      <c r="BW149" s="99">
        <v>0</v>
      </c>
      <c r="BX149" s="99">
        <v>0</v>
      </c>
      <c r="BY149" s="99">
        <v>0</v>
      </c>
      <c r="BZ149" s="99">
        <v>0</v>
      </c>
      <c r="CA149" s="99">
        <v>0</v>
      </c>
      <c r="CB149" s="99">
        <v>0</v>
      </c>
      <c r="CC149" s="99">
        <v>0</v>
      </c>
      <c r="CD149" s="99">
        <v>0</v>
      </c>
      <c r="CE149" s="110" t="s">
        <v>1460</v>
      </c>
      <c r="CF149" s="99">
        <v>0</v>
      </c>
      <c r="CG149" s="99">
        <v>0</v>
      </c>
      <c r="CH149" s="99">
        <v>0</v>
      </c>
      <c r="CI149" s="99">
        <v>0</v>
      </c>
      <c r="CJ149" s="99">
        <v>0</v>
      </c>
      <c r="CK149" s="99">
        <v>0</v>
      </c>
      <c r="CL149" s="99">
        <v>0</v>
      </c>
      <c r="CM149" s="99">
        <v>0</v>
      </c>
      <c r="CN149" s="99">
        <v>0</v>
      </c>
      <c r="CO149" s="99">
        <v>0</v>
      </c>
      <c r="CP149" s="99">
        <v>0</v>
      </c>
      <c r="CQ149" s="110" t="s">
        <v>1460</v>
      </c>
      <c r="CR149" s="113" t="s">
        <v>1460</v>
      </c>
    </row>
    <row r="150" s="93" customFormat="1" ht="15.4" customHeight="1" spans="1:96">
      <c r="A150" s="109" t="s">
        <v>1708</v>
      </c>
      <c r="B150" s="100"/>
      <c r="C150" s="100" t="s">
        <v>1280</v>
      </c>
      <c r="D150" s="100" t="s">
        <v>1709</v>
      </c>
      <c r="E150" s="99">
        <v>0</v>
      </c>
      <c r="F150" s="99">
        <v>0</v>
      </c>
      <c r="G150" s="99">
        <v>0</v>
      </c>
      <c r="H150" s="99">
        <v>0</v>
      </c>
      <c r="I150" s="99">
        <v>0</v>
      </c>
      <c r="J150" s="99">
        <v>0</v>
      </c>
      <c r="K150" s="110" t="s">
        <v>1460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  <c r="BA150" s="99">
        <v>0</v>
      </c>
      <c r="BB150" s="99">
        <v>0</v>
      </c>
      <c r="BC150" s="99">
        <v>0</v>
      </c>
      <c r="BD150" s="99">
        <v>0</v>
      </c>
      <c r="BE150" s="99">
        <v>0</v>
      </c>
      <c r="BF150" s="110" t="s">
        <v>1460</v>
      </c>
      <c r="BG150" s="110" t="s">
        <v>1460</v>
      </c>
      <c r="BH150" s="110" t="s">
        <v>1460</v>
      </c>
      <c r="BI150" s="110" t="s">
        <v>1460</v>
      </c>
      <c r="BJ150" s="110" t="s">
        <v>1460</v>
      </c>
      <c r="BK150" s="110" t="s">
        <v>1460</v>
      </c>
      <c r="BL150" s="110" t="s">
        <v>1460</v>
      </c>
      <c r="BM150" s="110" t="s">
        <v>1460</v>
      </c>
      <c r="BN150" s="110" t="s">
        <v>1460</v>
      </c>
      <c r="BO150" s="110" t="s">
        <v>1460</v>
      </c>
      <c r="BP150" s="110" t="s">
        <v>1460</v>
      </c>
      <c r="BQ150" s="99">
        <v>0</v>
      </c>
      <c r="BR150" s="99">
        <v>0</v>
      </c>
      <c r="BS150" s="99">
        <v>0</v>
      </c>
      <c r="BT150" s="99">
        <v>0</v>
      </c>
      <c r="BU150" s="99">
        <v>0</v>
      </c>
      <c r="BV150" s="99">
        <v>0</v>
      </c>
      <c r="BW150" s="99">
        <v>0</v>
      </c>
      <c r="BX150" s="99">
        <v>0</v>
      </c>
      <c r="BY150" s="99">
        <v>0</v>
      </c>
      <c r="BZ150" s="99">
        <v>0</v>
      </c>
      <c r="CA150" s="99">
        <v>0</v>
      </c>
      <c r="CB150" s="99">
        <v>0</v>
      </c>
      <c r="CC150" s="99">
        <v>0</v>
      </c>
      <c r="CD150" s="99">
        <v>0</v>
      </c>
      <c r="CE150" s="110" t="s">
        <v>1460</v>
      </c>
      <c r="CF150" s="99">
        <v>0</v>
      </c>
      <c r="CG150" s="99">
        <v>0</v>
      </c>
      <c r="CH150" s="99">
        <v>0</v>
      </c>
      <c r="CI150" s="99">
        <v>0</v>
      </c>
      <c r="CJ150" s="99">
        <v>0</v>
      </c>
      <c r="CK150" s="99">
        <v>0</v>
      </c>
      <c r="CL150" s="99">
        <v>0</v>
      </c>
      <c r="CM150" s="99">
        <v>0</v>
      </c>
      <c r="CN150" s="99">
        <v>0</v>
      </c>
      <c r="CO150" s="99">
        <v>0</v>
      </c>
      <c r="CP150" s="99">
        <v>0</v>
      </c>
      <c r="CQ150" s="110" t="s">
        <v>1460</v>
      </c>
      <c r="CR150" s="113" t="s">
        <v>1460</v>
      </c>
    </row>
    <row r="151" s="93" customFormat="1" ht="15.4" customHeight="1" spans="1:96">
      <c r="A151" s="109" t="s">
        <v>1710</v>
      </c>
      <c r="B151" s="100"/>
      <c r="C151" s="100" t="s">
        <v>1280</v>
      </c>
      <c r="D151" s="100" t="s">
        <v>1711</v>
      </c>
      <c r="E151" s="99">
        <v>3982121.1</v>
      </c>
      <c r="F151" s="99">
        <v>0</v>
      </c>
      <c r="G151" s="99">
        <v>0</v>
      </c>
      <c r="H151" s="99">
        <v>0</v>
      </c>
      <c r="I151" s="99">
        <v>0</v>
      </c>
      <c r="J151" s="99">
        <v>0</v>
      </c>
      <c r="K151" s="110" t="s">
        <v>1460</v>
      </c>
      <c r="L151" s="99">
        <v>0</v>
      </c>
      <c r="M151" s="99">
        <v>0</v>
      </c>
      <c r="N151" s="99">
        <v>0</v>
      </c>
      <c r="O151" s="99">
        <v>31446.2</v>
      </c>
      <c r="P151" s="99">
        <v>14047.2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17399</v>
      </c>
      <c r="AM151" s="99">
        <v>0</v>
      </c>
      <c r="AN151" s="99">
        <v>0</v>
      </c>
      <c r="AO151" s="99">
        <v>0</v>
      </c>
      <c r="AP151" s="99">
        <v>0</v>
      </c>
      <c r="AQ151" s="99">
        <v>3950674.9</v>
      </c>
      <c r="AR151" s="99">
        <v>98308</v>
      </c>
      <c r="AS151" s="99">
        <v>3720131.1</v>
      </c>
      <c r="AT151" s="99">
        <v>0</v>
      </c>
      <c r="AU151" s="99">
        <v>37130</v>
      </c>
      <c r="AV151" s="99">
        <v>2650</v>
      </c>
      <c r="AW151" s="99">
        <v>1500</v>
      </c>
      <c r="AX151" s="99">
        <v>90743.8</v>
      </c>
      <c r="AY151" s="99">
        <v>0</v>
      </c>
      <c r="AZ151" s="99">
        <v>212</v>
      </c>
      <c r="BA151" s="99">
        <v>0</v>
      </c>
      <c r="BB151" s="99">
        <v>0</v>
      </c>
      <c r="BC151" s="99">
        <v>0</v>
      </c>
      <c r="BD151" s="99">
        <v>0</v>
      </c>
      <c r="BE151" s="99">
        <v>0</v>
      </c>
      <c r="BF151" s="110" t="s">
        <v>1460</v>
      </c>
      <c r="BG151" s="110" t="s">
        <v>1460</v>
      </c>
      <c r="BH151" s="110" t="s">
        <v>1460</v>
      </c>
      <c r="BI151" s="110" t="s">
        <v>1460</v>
      </c>
      <c r="BJ151" s="110" t="s">
        <v>1460</v>
      </c>
      <c r="BK151" s="110" t="s">
        <v>1460</v>
      </c>
      <c r="BL151" s="110" t="s">
        <v>1460</v>
      </c>
      <c r="BM151" s="110" t="s">
        <v>1460</v>
      </c>
      <c r="BN151" s="110" t="s">
        <v>1460</v>
      </c>
      <c r="BO151" s="110" t="s">
        <v>1460</v>
      </c>
      <c r="BP151" s="110" t="s">
        <v>1460</v>
      </c>
      <c r="BQ151" s="99">
        <v>0</v>
      </c>
      <c r="BR151" s="99">
        <v>0</v>
      </c>
      <c r="BS151" s="99">
        <v>0</v>
      </c>
      <c r="BT151" s="99">
        <v>0</v>
      </c>
      <c r="BU151" s="99">
        <v>0</v>
      </c>
      <c r="BV151" s="99">
        <v>0</v>
      </c>
      <c r="BW151" s="99">
        <v>0</v>
      </c>
      <c r="BX151" s="99">
        <v>0</v>
      </c>
      <c r="BY151" s="99">
        <v>0</v>
      </c>
      <c r="BZ151" s="99">
        <v>0</v>
      </c>
      <c r="CA151" s="99">
        <v>0</v>
      </c>
      <c r="CB151" s="99">
        <v>0</v>
      </c>
      <c r="CC151" s="99">
        <v>0</v>
      </c>
      <c r="CD151" s="99">
        <v>0</v>
      </c>
      <c r="CE151" s="110" t="s">
        <v>1460</v>
      </c>
      <c r="CF151" s="99">
        <v>0</v>
      </c>
      <c r="CG151" s="99">
        <v>0</v>
      </c>
      <c r="CH151" s="99">
        <v>0</v>
      </c>
      <c r="CI151" s="99">
        <v>0</v>
      </c>
      <c r="CJ151" s="99">
        <v>0</v>
      </c>
      <c r="CK151" s="99">
        <v>0</v>
      </c>
      <c r="CL151" s="99">
        <v>0</v>
      </c>
      <c r="CM151" s="99">
        <v>0</v>
      </c>
      <c r="CN151" s="99">
        <v>0</v>
      </c>
      <c r="CO151" s="99">
        <v>0</v>
      </c>
      <c r="CP151" s="99">
        <v>0</v>
      </c>
      <c r="CQ151" s="110" t="s">
        <v>1460</v>
      </c>
      <c r="CR151" s="113" t="s">
        <v>1460</v>
      </c>
    </row>
    <row r="152" s="93" customFormat="1" ht="15.4" customHeight="1" spans="1:96">
      <c r="A152" s="109" t="s">
        <v>1712</v>
      </c>
      <c r="B152" s="100"/>
      <c r="C152" s="100" t="s">
        <v>1280</v>
      </c>
      <c r="D152" s="100" t="s">
        <v>1713</v>
      </c>
      <c r="E152" s="99">
        <v>3982121.1</v>
      </c>
      <c r="F152" s="99">
        <v>0</v>
      </c>
      <c r="G152" s="99">
        <v>0</v>
      </c>
      <c r="H152" s="99">
        <v>0</v>
      </c>
      <c r="I152" s="99">
        <v>0</v>
      </c>
      <c r="J152" s="99">
        <v>0</v>
      </c>
      <c r="K152" s="110" t="s">
        <v>1460</v>
      </c>
      <c r="L152" s="99">
        <v>0</v>
      </c>
      <c r="M152" s="99">
        <v>0</v>
      </c>
      <c r="N152" s="99">
        <v>0</v>
      </c>
      <c r="O152" s="99">
        <v>31446.2</v>
      </c>
      <c r="P152" s="99">
        <v>14047.2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17399</v>
      </c>
      <c r="AM152" s="99">
        <v>0</v>
      </c>
      <c r="AN152" s="99">
        <v>0</v>
      </c>
      <c r="AO152" s="99">
        <v>0</v>
      </c>
      <c r="AP152" s="99">
        <v>0</v>
      </c>
      <c r="AQ152" s="99">
        <v>3950674.9</v>
      </c>
      <c r="AR152" s="99">
        <v>98308</v>
      </c>
      <c r="AS152" s="99">
        <v>3720131.1</v>
      </c>
      <c r="AT152" s="99">
        <v>0</v>
      </c>
      <c r="AU152" s="99">
        <v>37130</v>
      </c>
      <c r="AV152" s="99">
        <v>2650</v>
      </c>
      <c r="AW152" s="99">
        <v>1500</v>
      </c>
      <c r="AX152" s="99">
        <v>90743.8</v>
      </c>
      <c r="AY152" s="99">
        <v>0</v>
      </c>
      <c r="AZ152" s="99">
        <v>212</v>
      </c>
      <c r="BA152" s="99">
        <v>0</v>
      </c>
      <c r="BB152" s="99">
        <v>0</v>
      </c>
      <c r="BC152" s="99">
        <v>0</v>
      </c>
      <c r="BD152" s="99">
        <v>0</v>
      </c>
      <c r="BE152" s="99">
        <v>0</v>
      </c>
      <c r="BF152" s="110" t="s">
        <v>1460</v>
      </c>
      <c r="BG152" s="110" t="s">
        <v>1460</v>
      </c>
      <c r="BH152" s="110" t="s">
        <v>1460</v>
      </c>
      <c r="BI152" s="110" t="s">
        <v>1460</v>
      </c>
      <c r="BJ152" s="110" t="s">
        <v>1460</v>
      </c>
      <c r="BK152" s="110" t="s">
        <v>1460</v>
      </c>
      <c r="BL152" s="110" t="s">
        <v>1460</v>
      </c>
      <c r="BM152" s="110" t="s">
        <v>1460</v>
      </c>
      <c r="BN152" s="110" t="s">
        <v>1460</v>
      </c>
      <c r="BO152" s="110" t="s">
        <v>1460</v>
      </c>
      <c r="BP152" s="110" t="s">
        <v>1460</v>
      </c>
      <c r="BQ152" s="99">
        <v>0</v>
      </c>
      <c r="BR152" s="99">
        <v>0</v>
      </c>
      <c r="BS152" s="99">
        <v>0</v>
      </c>
      <c r="BT152" s="99">
        <v>0</v>
      </c>
      <c r="BU152" s="99">
        <v>0</v>
      </c>
      <c r="BV152" s="99">
        <v>0</v>
      </c>
      <c r="BW152" s="99">
        <v>0</v>
      </c>
      <c r="BX152" s="99">
        <v>0</v>
      </c>
      <c r="BY152" s="99">
        <v>0</v>
      </c>
      <c r="BZ152" s="99">
        <v>0</v>
      </c>
      <c r="CA152" s="99">
        <v>0</v>
      </c>
      <c r="CB152" s="99">
        <v>0</v>
      </c>
      <c r="CC152" s="99">
        <v>0</v>
      </c>
      <c r="CD152" s="99">
        <v>0</v>
      </c>
      <c r="CE152" s="110" t="s">
        <v>1460</v>
      </c>
      <c r="CF152" s="99">
        <v>0</v>
      </c>
      <c r="CG152" s="99">
        <v>0</v>
      </c>
      <c r="CH152" s="99">
        <v>0</v>
      </c>
      <c r="CI152" s="99">
        <v>0</v>
      </c>
      <c r="CJ152" s="99">
        <v>0</v>
      </c>
      <c r="CK152" s="99">
        <v>0</v>
      </c>
      <c r="CL152" s="99">
        <v>0</v>
      </c>
      <c r="CM152" s="99">
        <v>0</v>
      </c>
      <c r="CN152" s="99">
        <v>0</v>
      </c>
      <c r="CO152" s="99">
        <v>0</v>
      </c>
      <c r="CP152" s="99">
        <v>0</v>
      </c>
      <c r="CQ152" s="110" t="s">
        <v>1460</v>
      </c>
      <c r="CR152" s="113" t="s">
        <v>1460</v>
      </c>
    </row>
    <row r="153" s="93" customFormat="1" ht="15.4" customHeight="1" spans="1:96">
      <c r="A153" s="109" t="s">
        <v>1714</v>
      </c>
      <c r="B153" s="100"/>
      <c r="C153" s="100" t="s">
        <v>1280</v>
      </c>
      <c r="D153" s="100" t="s">
        <v>1715</v>
      </c>
      <c r="E153" s="99">
        <v>0</v>
      </c>
      <c r="F153" s="99">
        <v>0</v>
      </c>
      <c r="G153" s="99">
        <v>0</v>
      </c>
      <c r="H153" s="99">
        <v>0</v>
      </c>
      <c r="I153" s="99">
        <v>0</v>
      </c>
      <c r="J153" s="99">
        <v>0</v>
      </c>
      <c r="K153" s="110" t="s">
        <v>1460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  <c r="BA153" s="99">
        <v>0</v>
      </c>
      <c r="BB153" s="99">
        <v>0</v>
      </c>
      <c r="BC153" s="99">
        <v>0</v>
      </c>
      <c r="BD153" s="99">
        <v>0</v>
      </c>
      <c r="BE153" s="99">
        <v>0</v>
      </c>
      <c r="BF153" s="110" t="s">
        <v>1460</v>
      </c>
      <c r="BG153" s="110" t="s">
        <v>1460</v>
      </c>
      <c r="BH153" s="110" t="s">
        <v>1460</v>
      </c>
      <c r="BI153" s="110" t="s">
        <v>1460</v>
      </c>
      <c r="BJ153" s="110" t="s">
        <v>1460</v>
      </c>
      <c r="BK153" s="110" t="s">
        <v>1460</v>
      </c>
      <c r="BL153" s="110" t="s">
        <v>1460</v>
      </c>
      <c r="BM153" s="110" t="s">
        <v>1460</v>
      </c>
      <c r="BN153" s="110" t="s">
        <v>1460</v>
      </c>
      <c r="BO153" s="110" t="s">
        <v>1460</v>
      </c>
      <c r="BP153" s="110" t="s">
        <v>1460</v>
      </c>
      <c r="BQ153" s="99">
        <v>0</v>
      </c>
      <c r="BR153" s="99">
        <v>0</v>
      </c>
      <c r="BS153" s="99">
        <v>0</v>
      </c>
      <c r="BT153" s="99">
        <v>0</v>
      </c>
      <c r="BU153" s="99">
        <v>0</v>
      </c>
      <c r="BV153" s="99">
        <v>0</v>
      </c>
      <c r="BW153" s="99">
        <v>0</v>
      </c>
      <c r="BX153" s="99">
        <v>0</v>
      </c>
      <c r="BY153" s="99">
        <v>0</v>
      </c>
      <c r="BZ153" s="99">
        <v>0</v>
      </c>
      <c r="CA153" s="99">
        <v>0</v>
      </c>
      <c r="CB153" s="99">
        <v>0</v>
      </c>
      <c r="CC153" s="99">
        <v>0</v>
      </c>
      <c r="CD153" s="99">
        <v>0</v>
      </c>
      <c r="CE153" s="110" t="s">
        <v>1460</v>
      </c>
      <c r="CF153" s="99">
        <v>0</v>
      </c>
      <c r="CG153" s="99">
        <v>0</v>
      </c>
      <c r="CH153" s="99">
        <v>0</v>
      </c>
      <c r="CI153" s="99">
        <v>0</v>
      </c>
      <c r="CJ153" s="99">
        <v>0</v>
      </c>
      <c r="CK153" s="99">
        <v>0</v>
      </c>
      <c r="CL153" s="99">
        <v>0</v>
      </c>
      <c r="CM153" s="99">
        <v>0</v>
      </c>
      <c r="CN153" s="99">
        <v>0</v>
      </c>
      <c r="CO153" s="99">
        <v>0</v>
      </c>
      <c r="CP153" s="99">
        <v>0</v>
      </c>
      <c r="CQ153" s="110" t="s">
        <v>1460</v>
      </c>
      <c r="CR153" s="113" t="s">
        <v>1460</v>
      </c>
    </row>
    <row r="154" s="93" customFormat="1" ht="15.4" customHeight="1" spans="1:96">
      <c r="A154" s="109" t="s">
        <v>1716</v>
      </c>
      <c r="B154" s="100"/>
      <c r="C154" s="100" t="s">
        <v>1280</v>
      </c>
      <c r="D154" s="100" t="s">
        <v>1717</v>
      </c>
      <c r="E154" s="99">
        <v>0</v>
      </c>
      <c r="F154" s="99">
        <v>0</v>
      </c>
      <c r="G154" s="99">
        <v>0</v>
      </c>
      <c r="H154" s="99">
        <v>0</v>
      </c>
      <c r="I154" s="99">
        <v>0</v>
      </c>
      <c r="J154" s="99">
        <v>0</v>
      </c>
      <c r="K154" s="110" t="s">
        <v>1460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  <c r="BA154" s="99">
        <v>0</v>
      </c>
      <c r="BB154" s="99">
        <v>0</v>
      </c>
      <c r="BC154" s="99">
        <v>0</v>
      </c>
      <c r="BD154" s="99">
        <v>0</v>
      </c>
      <c r="BE154" s="99">
        <v>0</v>
      </c>
      <c r="BF154" s="110" t="s">
        <v>1460</v>
      </c>
      <c r="BG154" s="110" t="s">
        <v>1460</v>
      </c>
      <c r="BH154" s="110" t="s">
        <v>1460</v>
      </c>
      <c r="BI154" s="110" t="s">
        <v>1460</v>
      </c>
      <c r="BJ154" s="110" t="s">
        <v>1460</v>
      </c>
      <c r="BK154" s="110" t="s">
        <v>1460</v>
      </c>
      <c r="BL154" s="110" t="s">
        <v>1460</v>
      </c>
      <c r="BM154" s="110" t="s">
        <v>1460</v>
      </c>
      <c r="BN154" s="110" t="s">
        <v>1460</v>
      </c>
      <c r="BO154" s="110" t="s">
        <v>1460</v>
      </c>
      <c r="BP154" s="110" t="s">
        <v>1460</v>
      </c>
      <c r="BQ154" s="99">
        <v>0</v>
      </c>
      <c r="BR154" s="99">
        <v>0</v>
      </c>
      <c r="BS154" s="99">
        <v>0</v>
      </c>
      <c r="BT154" s="99">
        <v>0</v>
      </c>
      <c r="BU154" s="99">
        <v>0</v>
      </c>
      <c r="BV154" s="99">
        <v>0</v>
      </c>
      <c r="BW154" s="99">
        <v>0</v>
      </c>
      <c r="BX154" s="99">
        <v>0</v>
      </c>
      <c r="BY154" s="99">
        <v>0</v>
      </c>
      <c r="BZ154" s="99">
        <v>0</v>
      </c>
      <c r="CA154" s="99">
        <v>0</v>
      </c>
      <c r="CB154" s="99">
        <v>0</v>
      </c>
      <c r="CC154" s="99">
        <v>0</v>
      </c>
      <c r="CD154" s="99">
        <v>0</v>
      </c>
      <c r="CE154" s="110" t="s">
        <v>1460</v>
      </c>
      <c r="CF154" s="99">
        <v>0</v>
      </c>
      <c r="CG154" s="99">
        <v>0</v>
      </c>
      <c r="CH154" s="99">
        <v>0</v>
      </c>
      <c r="CI154" s="99">
        <v>0</v>
      </c>
      <c r="CJ154" s="99">
        <v>0</v>
      </c>
      <c r="CK154" s="99">
        <v>0</v>
      </c>
      <c r="CL154" s="99">
        <v>0</v>
      </c>
      <c r="CM154" s="99">
        <v>0</v>
      </c>
      <c r="CN154" s="99">
        <v>0</v>
      </c>
      <c r="CO154" s="99">
        <v>0</v>
      </c>
      <c r="CP154" s="99">
        <v>0</v>
      </c>
      <c r="CQ154" s="110" t="s">
        <v>1460</v>
      </c>
      <c r="CR154" s="113" t="s">
        <v>1460</v>
      </c>
    </row>
    <row r="155" s="93" customFormat="1" ht="15.4" customHeight="1" spans="1:96">
      <c r="A155" s="109" t="s">
        <v>1718</v>
      </c>
      <c r="B155" s="100"/>
      <c r="C155" s="100" t="s">
        <v>1280</v>
      </c>
      <c r="D155" s="100" t="s">
        <v>1719</v>
      </c>
      <c r="E155" s="99">
        <v>0</v>
      </c>
      <c r="F155" s="99">
        <v>0</v>
      </c>
      <c r="G155" s="99">
        <v>0</v>
      </c>
      <c r="H155" s="99">
        <v>0</v>
      </c>
      <c r="I155" s="99">
        <v>0</v>
      </c>
      <c r="J155" s="99">
        <v>0</v>
      </c>
      <c r="K155" s="110" t="s">
        <v>1460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  <c r="BA155" s="99">
        <v>0</v>
      </c>
      <c r="BB155" s="99">
        <v>0</v>
      </c>
      <c r="BC155" s="99">
        <v>0</v>
      </c>
      <c r="BD155" s="99">
        <v>0</v>
      </c>
      <c r="BE155" s="99">
        <v>0</v>
      </c>
      <c r="BF155" s="110" t="s">
        <v>1460</v>
      </c>
      <c r="BG155" s="110" t="s">
        <v>1460</v>
      </c>
      <c r="BH155" s="110" t="s">
        <v>1460</v>
      </c>
      <c r="BI155" s="110" t="s">
        <v>1460</v>
      </c>
      <c r="BJ155" s="110" t="s">
        <v>1460</v>
      </c>
      <c r="BK155" s="110" t="s">
        <v>1460</v>
      </c>
      <c r="BL155" s="110" t="s">
        <v>1460</v>
      </c>
      <c r="BM155" s="110" t="s">
        <v>1460</v>
      </c>
      <c r="BN155" s="110" t="s">
        <v>1460</v>
      </c>
      <c r="BO155" s="110" t="s">
        <v>1460</v>
      </c>
      <c r="BP155" s="110" t="s">
        <v>1460</v>
      </c>
      <c r="BQ155" s="99">
        <v>0</v>
      </c>
      <c r="BR155" s="99">
        <v>0</v>
      </c>
      <c r="BS155" s="99">
        <v>0</v>
      </c>
      <c r="BT155" s="99">
        <v>0</v>
      </c>
      <c r="BU155" s="99">
        <v>0</v>
      </c>
      <c r="BV155" s="99">
        <v>0</v>
      </c>
      <c r="BW155" s="99">
        <v>0</v>
      </c>
      <c r="BX155" s="99">
        <v>0</v>
      </c>
      <c r="BY155" s="99">
        <v>0</v>
      </c>
      <c r="BZ155" s="99">
        <v>0</v>
      </c>
      <c r="CA155" s="99">
        <v>0</v>
      </c>
      <c r="CB155" s="99">
        <v>0</v>
      </c>
      <c r="CC155" s="99">
        <v>0</v>
      </c>
      <c r="CD155" s="99">
        <v>0</v>
      </c>
      <c r="CE155" s="110" t="s">
        <v>1460</v>
      </c>
      <c r="CF155" s="99">
        <v>0</v>
      </c>
      <c r="CG155" s="99">
        <v>0</v>
      </c>
      <c r="CH155" s="99">
        <v>0</v>
      </c>
      <c r="CI155" s="99">
        <v>0</v>
      </c>
      <c r="CJ155" s="99">
        <v>0</v>
      </c>
      <c r="CK155" s="99">
        <v>0</v>
      </c>
      <c r="CL155" s="99">
        <v>0</v>
      </c>
      <c r="CM155" s="99">
        <v>0</v>
      </c>
      <c r="CN155" s="99">
        <v>0</v>
      </c>
      <c r="CO155" s="99">
        <v>0</v>
      </c>
      <c r="CP155" s="99">
        <v>0</v>
      </c>
      <c r="CQ155" s="110" t="s">
        <v>1460</v>
      </c>
      <c r="CR155" s="113" t="s">
        <v>1460</v>
      </c>
    </row>
    <row r="156" s="93" customFormat="1" ht="15.4" customHeight="1" spans="1:96">
      <c r="A156" s="109" t="s">
        <v>1720</v>
      </c>
      <c r="B156" s="100"/>
      <c r="C156" s="100" t="s">
        <v>1280</v>
      </c>
      <c r="D156" s="100" t="s">
        <v>1721</v>
      </c>
      <c r="E156" s="99">
        <v>0</v>
      </c>
      <c r="F156" s="99">
        <v>0</v>
      </c>
      <c r="G156" s="99">
        <v>0</v>
      </c>
      <c r="H156" s="99">
        <v>0</v>
      </c>
      <c r="I156" s="99">
        <v>0</v>
      </c>
      <c r="J156" s="99">
        <v>0</v>
      </c>
      <c r="K156" s="110" t="s">
        <v>1460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>
        <v>0</v>
      </c>
      <c r="BB156" s="99">
        <v>0</v>
      </c>
      <c r="BC156" s="99">
        <v>0</v>
      </c>
      <c r="BD156" s="99">
        <v>0</v>
      </c>
      <c r="BE156" s="99">
        <v>0</v>
      </c>
      <c r="BF156" s="110" t="s">
        <v>1460</v>
      </c>
      <c r="BG156" s="110" t="s">
        <v>1460</v>
      </c>
      <c r="BH156" s="110" t="s">
        <v>1460</v>
      </c>
      <c r="BI156" s="110" t="s">
        <v>1460</v>
      </c>
      <c r="BJ156" s="110" t="s">
        <v>1460</v>
      </c>
      <c r="BK156" s="110" t="s">
        <v>1460</v>
      </c>
      <c r="BL156" s="110" t="s">
        <v>1460</v>
      </c>
      <c r="BM156" s="110" t="s">
        <v>1460</v>
      </c>
      <c r="BN156" s="110" t="s">
        <v>1460</v>
      </c>
      <c r="BO156" s="110" t="s">
        <v>1460</v>
      </c>
      <c r="BP156" s="110" t="s">
        <v>1460</v>
      </c>
      <c r="BQ156" s="99">
        <v>0</v>
      </c>
      <c r="BR156" s="99">
        <v>0</v>
      </c>
      <c r="BS156" s="99">
        <v>0</v>
      </c>
      <c r="BT156" s="99">
        <v>0</v>
      </c>
      <c r="BU156" s="99">
        <v>0</v>
      </c>
      <c r="BV156" s="99">
        <v>0</v>
      </c>
      <c r="BW156" s="99">
        <v>0</v>
      </c>
      <c r="BX156" s="99">
        <v>0</v>
      </c>
      <c r="BY156" s="99">
        <v>0</v>
      </c>
      <c r="BZ156" s="99">
        <v>0</v>
      </c>
      <c r="CA156" s="99">
        <v>0</v>
      </c>
      <c r="CB156" s="99">
        <v>0</v>
      </c>
      <c r="CC156" s="99">
        <v>0</v>
      </c>
      <c r="CD156" s="99">
        <v>0</v>
      </c>
      <c r="CE156" s="110" t="s">
        <v>1460</v>
      </c>
      <c r="CF156" s="99">
        <v>0</v>
      </c>
      <c r="CG156" s="99">
        <v>0</v>
      </c>
      <c r="CH156" s="99">
        <v>0</v>
      </c>
      <c r="CI156" s="99">
        <v>0</v>
      </c>
      <c r="CJ156" s="99">
        <v>0</v>
      </c>
      <c r="CK156" s="99">
        <v>0</v>
      </c>
      <c r="CL156" s="99">
        <v>0</v>
      </c>
      <c r="CM156" s="99">
        <v>0</v>
      </c>
      <c r="CN156" s="99">
        <v>0</v>
      </c>
      <c r="CO156" s="99">
        <v>0</v>
      </c>
      <c r="CP156" s="99">
        <v>0</v>
      </c>
      <c r="CQ156" s="110" t="s">
        <v>1460</v>
      </c>
      <c r="CR156" s="113" t="s">
        <v>1460</v>
      </c>
    </row>
    <row r="157" s="93" customFormat="1" ht="15.4" customHeight="1" spans="1:96">
      <c r="A157" s="109" t="s">
        <v>1722</v>
      </c>
      <c r="B157" s="100"/>
      <c r="C157" s="100" t="s">
        <v>1280</v>
      </c>
      <c r="D157" s="100" t="s">
        <v>1723</v>
      </c>
      <c r="E157" s="99">
        <v>0</v>
      </c>
      <c r="F157" s="99">
        <v>0</v>
      </c>
      <c r="G157" s="99">
        <v>0</v>
      </c>
      <c r="H157" s="99">
        <v>0</v>
      </c>
      <c r="I157" s="99">
        <v>0</v>
      </c>
      <c r="J157" s="99">
        <v>0</v>
      </c>
      <c r="K157" s="110" t="s">
        <v>1460</v>
      </c>
      <c r="L157" s="99">
        <v>0</v>
      </c>
      <c r="M157" s="99">
        <v>0</v>
      </c>
      <c r="N157" s="99">
        <v>0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0</v>
      </c>
      <c r="Y157" s="99">
        <v>0</v>
      </c>
      <c r="Z157" s="99">
        <v>0</v>
      </c>
      <c r="AA157" s="99">
        <v>0</v>
      </c>
      <c r="AB157" s="99">
        <v>0</v>
      </c>
      <c r="AC157" s="99">
        <v>0</v>
      </c>
      <c r="AD157" s="99">
        <v>0</v>
      </c>
      <c r="AE157" s="99">
        <v>0</v>
      </c>
      <c r="AF157" s="99">
        <v>0</v>
      </c>
      <c r="AG157" s="99">
        <v>0</v>
      </c>
      <c r="AH157" s="99">
        <v>0</v>
      </c>
      <c r="AI157" s="99">
        <v>0</v>
      </c>
      <c r="AJ157" s="99">
        <v>0</v>
      </c>
      <c r="AK157" s="99">
        <v>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>
        <v>0</v>
      </c>
      <c r="AU157" s="99">
        <v>0</v>
      </c>
      <c r="AV157" s="99">
        <v>0</v>
      </c>
      <c r="AW157" s="99">
        <v>0</v>
      </c>
      <c r="AX157" s="99">
        <v>0</v>
      </c>
      <c r="AY157" s="99">
        <v>0</v>
      </c>
      <c r="AZ157" s="99">
        <v>0</v>
      </c>
      <c r="BA157" s="99">
        <v>0</v>
      </c>
      <c r="BB157" s="99">
        <v>0</v>
      </c>
      <c r="BC157" s="99">
        <v>0</v>
      </c>
      <c r="BD157" s="99">
        <v>0</v>
      </c>
      <c r="BE157" s="99">
        <v>0</v>
      </c>
      <c r="BF157" s="110" t="s">
        <v>1460</v>
      </c>
      <c r="BG157" s="110" t="s">
        <v>1460</v>
      </c>
      <c r="BH157" s="110" t="s">
        <v>1460</v>
      </c>
      <c r="BI157" s="110" t="s">
        <v>1460</v>
      </c>
      <c r="BJ157" s="110" t="s">
        <v>1460</v>
      </c>
      <c r="BK157" s="110" t="s">
        <v>1460</v>
      </c>
      <c r="BL157" s="110" t="s">
        <v>1460</v>
      </c>
      <c r="BM157" s="110" t="s">
        <v>1460</v>
      </c>
      <c r="BN157" s="110" t="s">
        <v>1460</v>
      </c>
      <c r="BO157" s="110" t="s">
        <v>1460</v>
      </c>
      <c r="BP157" s="110" t="s">
        <v>1460</v>
      </c>
      <c r="BQ157" s="99">
        <v>0</v>
      </c>
      <c r="BR157" s="99">
        <v>0</v>
      </c>
      <c r="BS157" s="99">
        <v>0</v>
      </c>
      <c r="BT157" s="99">
        <v>0</v>
      </c>
      <c r="BU157" s="99">
        <v>0</v>
      </c>
      <c r="BV157" s="99">
        <v>0</v>
      </c>
      <c r="BW157" s="99">
        <v>0</v>
      </c>
      <c r="BX157" s="99">
        <v>0</v>
      </c>
      <c r="BY157" s="99">
        <v>0</v>
      </c>
      <c r="BZ157" s="99">
        <v>0</v>
      </c>
      <c r="CA157" s="99">
        <v>0</v>
      </c>
      <c r="CB157" s="99">
        <v>0</v>
      </c>
      <c r="CC157" s="99">
        <v>0</v>
      </c>
      <c r="CD157" s="99">
        <v>0</v>
      </c>
      <c r="CE157" s="110" t="s">
        <v>1460</v>
      </c>
      <c r="CF157" s="99">
        <v>0</v>
      </c>
      <c r="CG157" s="99">
        <v>0</v>
      </c>
      <c r="CH157" s="99">
        <v>0</v>
      </c>
      <c r="CI157" s="99">
        <v>0</v>
      </c>
      <c r="CJ157" s="99">
        <v>0</v>
      </c>
      <c r="CK157" s="99">
        <v>0</v>
      </c>
      <c r="CL157" s="99">
        <v>0</v>
      </c>
      <c r="CM157" s="99">
        <v>0</v>
      </c>
      <c r="CN157" s="99">
        <v>0</v>
      </c>
      <c r="CO157" s="99">
        <v>0</v>
      </c>
      <c r="CP157" s="99">
        <v>0</v>
      </c>
      <c r="CQ157" s="110" t="s">
        <v>1460</v>
      </c>
      <c r="CR157" s="113" t="s">
        <v>1460</v>
      </c>
    </row>
    <row r="158" s="93" customFormat="1" ht="15.4" customHeight="1" spans="1:96">
      <c r="A158" s="109" t="s">
        <v>1724</v>
      </c>
      <c r="B158" s="100"/>
      <c r="C158" s="100" t="s">
        <v>1280</v>
      </c>
      <c r="D158" s="100" t="s">
        <v>1725</v>
      </c>
      <c r="E158" s="99">
        <v>0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110" t="s">
        <v>1460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  <c r="AA158" s="99">
        <v>0</v>
      </c>
      <c r="AB158" s="99">
        <v>0</v>
      </c>
      <c r="AC158" s="99">
        <v>0</v>
      </c>
      <c r="AD158" s="99">
        <v>0</v>
      </c>
      <c r="AE158" s="99">
        <v>0</v>
      </c>
      <c r="AF158" s="99">
        <v>0</v>
      </c>
      <c r="AG158" s="99">
        <v>0</v>
      </c>
      <c r="AH158" s="99">
        <v>0</v>
      </c>
      <c r="AI158" s="99">
        <v>0</v>
      </c>
      <c r="AJ158" s="99">
        <v>0</v>
      </c>
      <c r="AK158" s="99">
        <v>0</v>
      </c>
      <c r="AL158" s="99">
        <v>0</v>
      </c>
      <c r="AM158" s="99">
        <v>0</v>
      </c>
      <c r="AN158" s="99">
        <v>0</v>
      </c>
      <c r="AO158" s="99">
        <v>0</v>
      </c>
      <c r="AP158" s="99">
        <v>0</v>
      </c>
      <c r="AQ158" s="99">
        <v>0</v>
      </c>
      <c r="AR158" s="99">
        <v>0</v>
      </c>
      <c r="AS158" s="99">
        <v>0</v>
      </c>
      <c r="AT158" s="99">
        <v>0</v>
      </c>
      <c r="AU158" s="99">
        <v>0</v>
      </c>
      <c r="AV158" s="99">
        <v>0</v>
      </c>
      <c r="AW158" s="99">
        <v>0</v>
      </c>
      <c r="AX158" s="99">
        <v>0</v>
      </c>
      <c r="AY158" s="99">
        <v>0</v>
      </c>
      <c r="AZ158" s="99">
        <v>0</v>
      </c>
      <c r="BA158" s="99">
        <v>0</v>
      </c>
      <c r="BB158" s="99">
        <v>0</v>
      </c>
      <c r="BC158" s="99">
        <v>0</v>
      </c>
      <c r="BD158" s="99">
        <v>0</v>
      </c>
      <c r="BE158" s="99">
        <v>0</v>
      </c>
      <c r="BF158" s="110" t="s">
        <v>1460</v>
      </c>
      <c r="BG158" s="110" t="s">
        <v>1460</v>
      </c>
      <c r="BH158" s="110" t="s">
        <v>1460</v>
      </c>
      <c r="BI158" s="110" t="s">
        <v>1460</v>
      </c>
      <c r="BJ158" s="110" t="s">
        <v>1460</v>
      </c>
      <c r="BK158" s="110" t="s">
        <v>1460</v>
      </c>
      <c r="BL158" s="110" t="s">
        <v>1460</v>
      </c>
      <c r="BM158" s="110" t="s">
        <v>1460</v>
      </c>
      <c r="BN158" s="110" t="s">
        <v>1460</v>
      </c>
      <c r="BO158" s="110" t="s">
        <v>1460</v>
      </c>
      <c r="BP158" s="110" t="s">
        <v>1460</v>
      </c>
      <c r="BQ158" s="99">
        <v>0</v>
      </c>
      <c r="BR158" s="99">
        <v>0</v>
      </c>
      <c r="BS158" s="99">
        <v>0</v>
      </c>
      <c r="BT158" s="99">
        <v>0</v>
      </c>
      <c r="BU158" s="99">
        <v>0</v>
      </c>
      <c r="BV158" s="99">
        <v>0</v>
      </c>
      <c r="BW158" s="99">
        <v>0</v>
      </c>
      <c r="BX158" s="99">
        <v>0</v>
      </c>
      <c r="BY158" s="99">
        <v>0</v>
      </c>
      <c r="BZ158" s="99">
        <v>0</v>
      </c>
      <c r="CA158" s="99">
        <v>0</v>
      </c>
      <c r="CB158" s="99">
        <v>0</v>
      </c>
      <c r="CC158" s="99">
        <v>0</v>
      </c>
      <c r="CD158" s="99">
        <v>0</v>
      </c>
      <c r="CE158" s="110" t="s">
        <v>1460</v>
      </c>
      <c r="CF158" s="99">
        <v>0</v>
      </c>
      <c r="CG158" s="99">
        <v>0</v>
      </c>
      <c r="CH158" s="99">
        <v>0</v>
      </c>
      <c r="CI158" s="99">
        <v>0</v>
      </c>
      <c r="CJ158" s="99">
        <v>0</v>
      </c>
      <c r="CK158" s="99">
        <v>0</v>
      </c>
      <c r="CL158" s="99">
        <v>0</v>
      </c>
      <c r="CM158" s="99">
        <v>0</v>
      </c>
      <c r="CN158" s="99">
        <v>0</v>
      </c>
      <c r="CO158" s="99">
        <v>0</v>
      </c>
      <c r="CP158" s="99">
        <v>0</v>
      </c>
      <c r="CQ158" s="110" t="s">
        <v>1460</v>
      </c>
      <c r="CR158" s="113" t="s">
        <v>1460</v>
      </c>
    </row>
    <row r="159" s="93" customFormat="1" ht="15.4" customHeight="1" spans="1:96">
      <c r="A159" s="109" t="s">
        <v>1726</v>
      </c>
      <c r="B159" s="100"/>
      <c r="C159" s="100" t="s">
        <v>1280</v>
      </c>
      <c r="D159" s="100" t="s">
        <v>1727</v>
      </c>
      <c r="E159" s="99">
        <v>0</v>
      </c>
      <c r="F159" s="99">
        <v>0</v>
      </c>
      <c r="G159" s="99">
        <v>0</v>
      </c>
      <c r="H159" s="99">
        <v>0</v>
      </c>
      <c r="I159" s="99">
        <v>0</v>
      </c>
      <c r="J159" s="99">
        <v>0</v>
      </c>
      <c r="K159" s="110" t="s">
        <v>1460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0</v>
      </c>
      <c r="Y159" s="99">
        <v>0</v>
      </c>
      <c r="Z159" s="99">
        <v>0</v>
      </c>
      <c r="AA159" s="99">
        <v>0</v>
      </c>
      <c r="AB159" s="99">
        <v>0</v>
      </c>
      <c r="AC159" s="99">
        <v>0</v>
      </c>
      <c r="AD159" s="99">
        <v>0</v>
      </c>
      <c r="AE159" s="99">
        <v>0</v>
      </c>
      <c r="AF159" s="99">
        <v>0</v>
      </c>
      <c r="AG159" s="99">
        <v>0</v>
      </c>
      <c r="AH159" s="99">
        <v>0</v>
      </c>
      <c r="AI159" s="99">
        <v>0</v>
      </c>
      <c r="AJ159" s="99">
        <v>0</v>
      </c>
      <c r="AK159" s="99">
        <v>0</v>
      </c>
      <c r="AL159" s="99">
        <v>0</v>
      </c>
      <c r="AM159" s="99">
        <v>0</v>
      </c>
      <c r="AN159" s="99">
        <v>0</v>
      </c>
      <c r="AO159" s="99">
        <v>0</v>
      </c>
      <c r="AP159" s="99">
        <v>0</v>
      </c>
      <c r="AQ159" s="99">
        <v>0</v>
      </c>
      <c r="AR159" s="99">
        <v>0</v>
      </c>
      <c r="AS159" s="99">
        <v>0</v>
      </c>
      <c r="AT159" s="99">
        <v>0</v>
      </c>
      <c r="AU159" s="99">
        <v>0</v>
      </c>
      <c r="AV159" s="99">
        <v>0</v>
      </c>
      <c r="AW159" s="99">
        <v>0</v>
      </c>
      <c r="AX159" s="99">
        <v>0</v>
      </c>
      <c r="AY159" s="99">
        <v>0</v>
      </c>
      <c r="AZ159" s="99">
        <v>0</v>
      </c>
      <c r="BA159" s="99">
        <v>0</v>
      </c>
      <c r="BB159" s="99">
        <v>0</v>
      </c>
      <c r="BC159" s="99">
        <v>0</v>
      </c>
      <c r="BD159" s="99">
        <v>0</v>
      </c>
      <c r="BE159" s="99">
        <v>0</v>
      </c>
      <c r="BF159" s="110" t="s">
        <v>1460</v>
      </c>
      <c r="BG159" s="110" t="s">
        <v>1460</v>
      </c>
      <c r="BH159" s="110" t="s">
        <v>1460</v>
      </c>
      <c r="BI159" s="110" t="s">
        <v>1460</v>
      </c>
      <c r="BJ159" s="110" t="s">
        <v>1460</v>
      </c>
      <c r="BK159" s="110" t="s">
        <v>1460</v>
      </c>
      <c r="BL159" s="110" t="s">
        <v>1460</v>
      </c>
      <c r="BM159" s="110" t="s">
        <v>1460</v>
      </c>
      <c r="BN159" s="110" t="s">
        <v>1460</v>
      </c>
      <c r="BO159" s="110" t="s">
        <v>1460</v>
      </c>
      <c r="BP159" s="110" t="s">
        <v>1460</v>
      </c>
      <c r="BQ159" s="99">
        <v>0</v>
      </c>
      <c r="BR159" s="99">
        <v>0</v>
      </c>
      <c r="BS159" s="99">
        <v>0</v>
      </c>
      <c r="BT159" s="99">
        <v>0</v>
      </c>
      <c r="BU159" s="99">
        <v>0</v>
      </c>
      <c r="BV159" s="99">
        <v>0</v>
      </c>
      <c r="BW159" s="99">
        <v>0</v>
      </c>
      <c r="BX159" s="99">
        <v>0</v>
      </c>
      <c r="BY159" s="99">
        <v>0</v>
      </c>
      <c r="BZ159" s="99">
        <v>0</v>
      </c>
      <c r="CA159" s="99">
        <v>0</v>
      </c>
      <c r="CB159" s="99">
        <v>0</v>
      </c>
      <c r="CC159" s="99">
        <v>0</v>
      </c>
      <c r="CD159" s="99">
        <v>0</v>
      </c>
      <c r="CE159" s="110" t="s">
        <v>1460</v>
      </c>
      <c r="CF159" s="99">
        <v>0</v>
      </c>
      <c r="CG159" s="99">
        <v>0</v>
      </c>
      <c r="CH159" s="99">
        <v>0</v>
      </c>
      <c r="CI159" s="99">
        <v>0</v>
      </c>
      <c r="CJ159" s="99">
        <v>0</v>
      </c>
      <c r="CK159" s="99">
        <v>0</v>
      </c>
      <c r="CL159" s="99">
        <v>0</v>
      </c>
      <c r="CM159" s="99">
        <v>0</v>
      </c>
      <c r="CN159" s="99">
        <v>0</v>
      </c>
      <c r="CO159" s="99">
        <v>0</v>
      </c>
      <c r="CP159" s="99">
        <v>0</v>
      </c>
      <c r="CQ159" s="110" t="s">
        <v>1460</v>
      </c>
      <c r="CR159" s="113" t="s">
        <v>1460</v>
      </c>
    </row>
    <row r="160" s="93" customFormat="1" ht="15.4" customHeight="1" spans="1:96">
      <c r="A160" s="109" t="s">
        <v>1728</v>
      </c>
      <c r="B160" s="100"/>
      <c r="C160" s="100" t="s">
        <v>1280</v>
      </c>
      <c r="D160" s="100" t="s">
        <v>1729</v>
      </c>
      <c r="E160" s="99">
        <v>55449</v>
      </c>
      <c r="F160" s="99">
        <v>0</v>
      </c>
      <c r="G160" s="99">
        <v>0</v>
      </c>
      <c r="H160" s="99">
        <v>0</v>
      </c>
      <c r="I160" s="99">
        <v>0</v>
      </c>
      <c r="J160" s="99">
        <v>0</v>
      </c>
      <c r="K160" s="110" t="s">
        <v>1460</v>
      </c>
      <c r="L160" s="99">
        <v>0</v>
      </c>
      <c r="M160" s="99">
        <v>0</v>
      </c>
      <c r="N160" s="99">
        <v>0</v>
      </c>
      <c r="O160" s="99">
        <v>55449</v>
      </c>
      <c r="P160" s="99">
        <v>55449</v>
      </c>
      <c r="Q160" s="99">
        <v>0</v>
      </c>
      <c r="R160" s="99">
        <v>0</v>
      </c>
      <c r="S160" s="99">
        <v>0</v>
      </c>
      <c r="T160" s="99">
        <v>0</v>
      </c>
      <c r="U160" s="99">
        <v>0</v>
      </c>
      <c r="V160" s="99">
        <v>0</v>
      </c>
      <c r="W160" s="99">
        <v>0</v>
      </c>
      <c r="X160" s="99">
        <v>0</v>
      </c>
      <c r="Y160" s="99">
        <v>0</v>
      </c>
      <c r="Z160" s="99">
        <v>0</v>
      </c>
      <c r="AA160" s="99">
        <v>0</v>
      </c>
      <c r="AB160" s="99">
        <v>0</v>
      </c>
      <c r="AC160" s="99">
        <v>0</v>
      </c>
      <c r="AD160" s="99">
        <v>0</v>
      </c>
      <c r="AE160" s="99">
        <v>0</v>
      </c>
      <c r="AF160" s="99">
        <v>0</v>
      </c>
      <c r="AG160" s="99">
        <v>0</v>
      </c>
      <c r="AH160" s="99">
        <v>0</v>
      </c>
      <c r="AI160" s="99">
        <v>0</v>
      </c>
      <c r="AJ160" s="99">
        <v>0</v>
      </c>
      <c r="AK160" s="99">
        <v>0</v>
      </c>
      <c r="AL160" s="99">
        <v>0</v>
      </c>
      <c r="AM160" s="99">
        <v>0</v>
      </c>
      <c r="AN160" s="99">
        <v>0</v>
      </c>
      <c r="AO160" s="99">
        <v>0</v>
      </c>
      <c r="AP160" s="99">
        <v>0</v>
      </c>
      <c r="AQ160" s="99">
        <v>0</v>
      </c>
      <c r="AR160" s="99">
        <v>0</v>
      </c>
      <c r="AS160" s="99">
        <v>0</v>
      </c>
      <c r="AT160" s="99">
        <v>0</v>
      </c>
      <c r="AU160" s="99">
        <v>0</v>
      </c>
      <c r="AV160" s="99">
        <v>0</v>
      </c>
      <c r="AW160" s="99">
        <v>0</v>
      </c>
      <c r="AX160" s="99">
        <v>0</v>
      </c>
      <c r="AY160" s="99">
        <v>0</v>
      </c>
      <c r="AZ160" s="99">
        <v>0</v>
      </c>
      <c r="BA160" s="99">
        <v>0</v>
      </c>
      <c r="BB160" s="99">
        <v>0</v>
      </c>
      <c r="BC160" s="99">
        <v>0</v>
      </c>
      <c r="BD160" s="99">
        <v>0</v>
      </c>
      <c r="BE160" s="99">
        <v>0</v>
      </c>
      <c r="BF160" s="110" t="s">
        <v>1460</v>
      </c>
      <c r="BG160" s="110" t="s">
        <v>1460</v>
      </c>
      <c r="BH160" s="110" t="s">
        <v>1460</v>
      </c>
      <c r="BI160" s="110" t="s">
        <v>1460</v>
      </c>
      <c r="BJ160" s="110" t="s">
        <v>1460</v>
      </c>
      <c r="BK160" s="110" t="s">
        <v>1460</v>
      </c>
      <c r="BL160" s="110" t="s">
        <v>1460</v>
      </c>
      <c r="BM160" s="110" t="s">
        <v>1460</v>
      </c>
      <c r="BN160" s="110" t="s">
        <v>1460</v>
      </c>
      <c r="BO160" s="110" t="s">
        <v>1460</v>
      </c>
      <c r="BP160" s="110" t="s">
        <v>1460</v>
      </c>
      <c r="BQ160" s="99">
        <v>0</v>
      </c>
      <c r="BR160" s="99">
        <v>0</v>
      </c>
      <c r="BS160" s="99">
        <v>0</v>
      </c>
      <c r="BT160" s="99">
        <v>0</v>
      </c>
      <c r="BU160" s="99">
        <v>0</v>
      </c>
      <c r="BV160" s="99">
        <v>0</v>
      </c>
      <c r="BW160" s="99">
        <v>0</v>
      </c>
      <c r="BX160" s="99">
        <v>0</v>
      </c>
      <c r="BY160" s="99">
        <v>0</v>
      </c>
      <c r="BZ160" s="99">
        <v>0</v>
      </c>
      <c r="CA160" s="99">
        <v>0</v>
      </c>
      <c r="CB160" s="99">
        <v>0</v>
      </c>
      <c r="CC160" s="99">
        <v>0</v>
      </c>
      <c r="CD160" s="99">
        <v>0</v>
      </c>
      <c r="CE160" s="110" t="s">
        <v>1460</v>
      </c>
      <c r="CF160" s="99">
        <v>0</v>
      </c>
      <c r="CG160" s="99">
        <v>0</v>
      </c>
      <c r="CH160" s="99">
        <v>0</v>
      </c>
      <c r="CI160" s="99">
        <v>0</v>
      </c>
      <c r="CJ160" s="99">
        <v>0</v>
      </c>
      <c r="CK160" s="99">
        <v>0</v>
      </c>
      <c r="CL160" s="99">
        <v>0</v>
      </c>
      <c r="CM160" s="99">
        <v>0</v>
      </c>
      <c r="CN160" s="99">
        <v>0</v>
      </c>
      <c r="CO160" s="99">
        <v>0</v>
      </c>
      <c r="CP160" s="99">
        <v>0</v>
      </c>
      <c r="CQ160" s="110" t="s">
        <v>1460</v>
      </c>
      <c r="CR160" s="113" t="s">
        <v>1460</v>
      </c>
    </row>
    <row r="161" s="93" customFormat="1" ht="15.4" customHeight="1" spans="1:96">
      <c r="A161" s="109" t="s">
        <v>1730</v>
      </c>
      <c r="B161" s="100"/>
      <c r="C161" s="100" t="s">
        <v>1280</v>
      </c>
      <c r="D161" s="100" t="s">
        <v>1731</v>
      </c>
      <c r="E161" s="99">
        <v>55449</v>
      </c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110" t="s">
        <v>1460</v>
      </c>
      <c r="L161" s="99">
        <v>0</v>
      </c>
      <c r="M161" s="99">
        <v>0</v>
      </c>
      <c r="N161" s="99">
        <v>0</v>
      </c>
      <c r="O161" s="99">
        <v>55449</v>
      </c>
      <c r="P161" s="99">
        <v>55449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>
        <v>0</v>
      </c>
      <c r="AU161" s="99">
        <v>0</v>
      </c>
      <c r="AV161" s="99">
        <v>0</v>
      </c>
      <c r="AW161" s="99">
        <v>0</v>
      </c>
      <c r="AX161" s="99">
        <v>0</v>
      </c>
      <c r="AY161" s="99">
        <v>0</v>
      </c>
      <c r="AZ161" s="99">
        <v>0</v>
      </c>
      <c r="BA161" s="99">
        <v>0</v>
      </c>
      <c r="BB161" s="99">
        <v>0</v>
      </c>
      <c r="BC161" s="99">
        <v>0</v>
      </c>
      <c r="BD161" s="99">
        <v>0</v>
      </c>
      <c r="BE161" s="99">
        <v>0</v>
      </c>
      <c r="BF161" s="110" t="s">
        <v>1460</v>
      </c>
      <c r="BG161" s="110" t="s">
        <v>1460</v>
      </c>
      <c r="BH161" s="110" t="s">
        <v>1460</v>
      </c>
      <c r="BI161" s="110" t="s">
        <v>1460</v>
      </c>
      <c r="BJ161" s="110" t="s">
        <v>1460</v>
      </c>
      <c r="BK161" s="110" t="s">
        <v>1460</v>
      </c>
      <c r="BL161" s="110" t="s">
        <v>1460</v>
      </c>
      <c r="BM161" s="110" t="s">
        <v>1460</v>
      </c>
      <c r="BN161" s="110" t="s">
        <v>1460</v>
      </c>
      <c r="BO161" s="110" t="s">
        <v>1460</v>
      </c>
      <c r="BP161" s="110" t="s">
        <v>1460</v>
      </c>
      <c r="BQ161" s="99">
        <v>0</v>
      </c>
      <c r="BR161" s="99">
        <v>0</v>
      </c>
      <c r="BS161" s="99">
        <v>0</v>
      </c>
      <c r="BT161" s="99">
        <v>0</v>
      </c>
      <c r="BU161" s="99">
        <v>0</v>
      </c>
      <c r="BV161" s="99">
        <v>0</v>
      </c>
      <c r="BW161" s="99">
        <v>0</v>
      </c>
      <c r="BX161" s="99">
        <v>0</v>
      </c>
      <c r="BY161" s="99">
        <v>0</v>
      </c>
      <c r="BZ161" s="99">
        <v>0</v>
      </c>
      <c r="CA161" s="99">
        <v>0</v>
      </c>
      <c r="CB161" s="99">
        <v>0</v>
      </c>
      <c r="CC161" s="99">
        <v>0</v>
      </c>
      <c r="CD161" s="99">
        <v>0</v>
      </c>
      <c r="CE161" s="110" t="s">
        <v>1460</v>
      </c>
      <c r="CF161" s="99">
        <v>0</v>
      </c>
      <c r="CG161" s="99">
        <v>0</v>
      </c>
      <c r="CH161" s="99">
        <v>0</v>
      </c>
      <c r="CI161" s="99">
        <v>0</v>
      </c>
      <c r="CJ161" s="99">
        <v>0</v>
      </c>
      <c r="CK161" s="99">
        <v>0</v>
      </c>
      <c r="CL161" s="99">
        <v>0</v>
      </c>
      <c r="CM161" s="99">
        <v>0</v>
      </c>
      <c r="CN161" s="99">
        <v>0</v>
      </c>
      <c r="CO161" s="99">
        <v>0</v>
      </c>
      <c r="CP161" s="99">
        <v>0</v>
      </c>
      <c r="CQ161" s="110" t="s">
        <v>1460</v>
      </c>
      <c r="CR161" s="113" t="s">
        <v>1460</v>
      </c>
    </row>
    <row r="162" s="93" customFormat="1" ht="15.4" customHeight="1" spans="1:96">
      <c r="A162" s="109" t="s">
        <v>1732</v>
      </c>
      <c r="B162" s="100"/>
      <c r="C162" s="100" t="s">
        <v>1280</v>
      </c>
      <c r="D162" s="100" t="s">
        <v>695</v>
      </c>
      <c r="E162" s="99">
        <v>10016606.26</v>
      </c>
      <c r="F162" s="99">
        <v>7939081.56</v>
      </c>
      <c r="G162" s="99">
        <v>4351701.82</v>
      </c>
      <c r="H162" s="99">
        <v>1736043.32</v>
      </c>
      <c r="I162" s="99">
        <v>717964</v>
      </c>
      <c r="J162" s="99">
        <v>917419.42</v>
      </c>
      <c r="K162" s="110" t="s">
        <v>1460</v>
      </c>
      <c r="L162" s="99">
        <v>0</v>
      </c>
      <c r="M162" s="99">
        <v>0</v>
      </c>
      <c r="N162" s="99">
        <v>215953</v>
      </c>
      <c r="O162" s="99">
        <v>410707.74</v>
      </c>
      <c r="P162" s="99">
        <v>56000</v>
      </c>
      <c r="Q162" s="99">
        <v>39230.89</v>
      </c>
      <c r="R162" s="99">
        <v>0</v>
      </c>
      <c r="S162" s="99">
        <v>430</v>
      </c>
      <c r="T162" s="99">
        <v>9583.97</v>
      </c>
      <c r="U162" s="99">
        <v>47400</v>
      </c>
      <c r="V162" s="99">
        <v>47055.73</v>
      </c>
      <c r="W162" s="99">
        <v>0</v>
      </c>
      <c r="X162" s="99">
        <v>0</v>
      </c>
      <c r="Y162" s="99">
        <v>64918.25</v>
      </c>
      <c r="Z162" s="99">
        <v>0</v>
      </c>
      <c r="AA162" s="99">
        <v>14954.46</v>
      </c>
      <c r="AB162" s="99">
        <v>12370</v>
      </c>
      <c r="AC162" s="99">
        <v>0</v>
      </c>
      <c r="AD162" s="99">
        <v>53281</v>
      </c>
      <c r="AE162" s="99">
        <v>0</v>
      </c>
      <c r="AF162" s="99">
        <v>0</v>
      </c>
      <c r="AG162" s="99">
        <v>0</v>
      </c>
      <c r="AH162" s="99">
        <v>0</v>
      </c>
      <c r="AI162" s="99">
        <v>15317.3</v>
      </c>
      <c r="AJ162" s="99">
        <v>0</v>
      </c>
      <c r="AK162" s="99">
        <v>47516.14</v>
      </c>
      <c r="AL162" s="99">
        <v>0</v>
      </c>
      <c r="AM162" s="99">
        <v>0</v>
      </c>
      <c r="AN162" s="99">
        <v>0</v>
      </c>
      <c r="AO162" s="99">
        <v>0</v>
      </c>
      <c r="AP162" s="99">
        <v>2650</v>
      </c>
      <c r="AQ162" s="99">
        <v>1646816.96</v>
      </c>
      <c r="AR162" s="99">
        <v>0</v>
      </c>
      <c r="AS162" s="99">
        <v>1000000</v>
      </c>
      <c r="AT162" s="99">
        <v>0</v>
      </c>
      <c r="AU162" s="99">
        <v>0</v>
      </c>
      <c r="AV162" s="99">
        <v>0</v>
      </c>
      <c r="AW162" s="99">
        <v>4600</v>
      </c>
      <c r="AX162" s="99">
        <v>780</v>
      </c>
      <c r="AY162" s="99">
        <v>0</v>
      </c>
      <c r="AZ162" s="99">
        <v>0</v>
      </c>
      <c r="BA162" s="99">
        <v>0</v>
      </c>
      <c r="BB162" s="99">
        <v>641436.96</v>
      </c>
      <c r="BC162" s="99">
        <v>0</v>
      </c>
      <c r="BD162" s="99">
        <v>0</v>
      </c>
      <c r="BE162" s="99">
        <v>0</v>
      </c>
      <c r="BF162" s="110" t="s">
        <v>1460</v>
      </c>
      <c r="BG162" s="110" t="s">
        <v>1460</v>
      </c>
      <c r="BH162" s="110" t="s">
        <v>1460</v>
      </c>
      <c r="BI162" s="110" t="s">
        <v>1460</v>
      </c>
      <c r="BJ162" s="110" t="s">
        <v>1460</v>
      </c>
      <c r="BK162" s="110" t="s">
        <v>1460</v>
      </c>
      <c r="BL162" s="110" t="s">
        <v>1460</v>
      </c>
      <c r="BM162" s="110" t="s">
        <v>1460</v>
      </c>
      <c r="BN162" s="110" t="s">
        <v>1460</v>
      </c>
      <c r="BO162" s="110" t="s">
        <v>1460</v>
      </c>
      <c r="BP162" s="110" t="s">
        <v>1460</v>
      </c>
      <c r="BQ162" s="99">
        <v>20000</v>
      </c>
      <c r="BR162" s="99">
        <v>0</v>
      </c>
      <c r="BS162" s="99">
        <v>20000</v>
      </c>
      <c r="BT162" s="99">
        <v>0</v>
      </c>
      <c r="BU162" s="99">
        <v>0</v>
      </c>
      <c r="BV162" s="99">
        <v>0</v>
      </c>
      <c r="BW162" s="99">
        <v>0</v>
      </c>
      <c r="BX162" s="99">
        <v>0</v>
      </c>
      <c r="BY162" s="99">
        <v>0</v>
      </c>
      <c r="BZ162" s="99">
        <v>0</v>
      </c>
      <c r="CA162" s="99">
        <v>0</v>
      </c>
      <c r="CB162" s="99">
        <v>0</v>
      </c>
      <c r="CC162" s="99">
        <v>0</v>
      </c>
      <c r="CD162" s="99">
        <v>0</v>
      </c>
      <c r="CE162" s="110" t="s">
        <v>1460</v>
      </c>
      <c r="CF162" s="99">
        <v>0</v>
      </c>
      <c r="CG162" s="99">
        <v>0</v>
      </c>
      <c r="CH162" s="99">
        <v>0</v>
      </c>
      <c r="CI162" s="99">
        <v>0</v>
      </c>
      <c r="CJ162" s="99">
        <v>0</v>
      </c>
      <c r="CK162" s="99">
        <v>0</v>
      </c>
      <c r="CL162" s="99">
        <v>0</v>
      </c>
      <c r="CM162" s="99">
        <v>0</v>
      </c>
      <c r="CN162" s="99">
        <v>0</v>
      </c>
      <c r="CO162" s="99">
        <v>0</v>
      </c>
      <c r="CP162" s="99">
        <v>0</v>
      </c>
      <c r="CQ162" s="110" t="s">
        <v>1460</v>
      </c>
      <c r="CR162" s="113" t="s">
        <v>1460</v>
      </c>
    </row>
    <row r="163" s="93" customFormat="1" ht="15.4" customHeight="1" spans="1:96">
      <c r="A163" s="109" t="s">
        <v>1733</v>
      </c>
      <c r="B163" s="100"/>
      <c r="C163" s="100" t="s">
        <v>1280</v>
      </c>
      <c r="D163" s="100" t="s">
        <v>1734</v>
      </c>
      <c r="E163" s="99">
        <v>672883.3</v>
      </c>
      <c r="F163" s="99">
        <v>585007.78</v>
      </c>
      <c r="G163" s="99">
        <v>80762.82</v>
      </c>
      <c r="H163" s="99">
        <v>291000</v>
      </c>
      <c r="I163" s="99">
        <v>99448.5</v>
      </c>
      <c r="J163" s="99">
        <v>102446.46</v>
      </c>
      <c r="K163" s="110" t="s">
        <v>1460</v>
      </c>
      <c r="L163" s="99">
        <v>0</v>
      </c>
      <c r="M163" s="99">
        <v>0</v>
      </c>
      <c r="N163" s="99">
        <v>11350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  <c r="AA163" s="99">
        <v>0</v>
      </c>
      <c r="AB163" s="99">
        <v>0</v>
      </c>
      <c r="AC163" s="99">
        <v>0</v>
      </c>
      <c r="AD163" s="99">
        <v>0</v>
      </c>
      <c r="AE163" s="99">
        <v>0</v>
      </c>
      <c r="AF163" s="99">
        <v>0</v>
      </c>
      <c r="AG163" s="99">
        <v>0</v>
      </c>
      <c r="AH163" s="99">
        <v>0</v>
      </c>
      <c r="AI163" s="99">
        <v>0</v>
      </c>
      <c r="AJ163" s="99">
        <v>0</v>
      </c>
      <c r="AK163" s="99">
        <v>0</v>
      </c>
      <c r="AL163" s="99">
        <v>0</v>
      </c>
      <c r="AM163" s="99">
        <v>0</v>
      </c>
      <c r="AN163" s="99">
        <v>0</v>
      </c>
      <c r="AO163" s="99">
        <v>0</v>
      </c>
      <c r="AP163" s="99">
        <v>0</v>
      </c>
      <c r="AQ163" s="99">
        <v>87875.52</v>
      </c>
      <c r="AR163" s="99">
        <v>0</v>
      </c>
      <c r="AS163" s="99">
        <v>0</v>
      </c>
      <c r="AT163" s="99">
        <v>0</v>
      </c>
      <c r="AU163" s="99">
        <v>0</v>
      </c>
      <c r="AV163" s="99">
        <v>0</v>
      </c>
      <c r="AW163" s="99">
        <v>0</v>
      </c>
      <c r="AX163" s="99">
        <v>780</v>
      </c>
      <c r="AY163" s="99">
        <v>0</v>
      </c>
      <c r="AZ163" s="99">
        <v>0</v>
      </c>
      <c r="BA163" s="99">
        <v>0</v>
      </c>
      <c r="BB163" s="99">
        <v>87095.52</v>
      </c>
      <c r="BC163" s="99">
        <v>0</v>
      </c>
      <c r="BD163" s="99">
        <v>0</v>
      </c>
      <c r="BE163" s="99">
        <v>0</v>
      </c>
      <c r="BF163" s="110" t="s">
        <v>1460</v>
      </c>
      <c r="BG163" s="110" t="s">
        <v>1460</v>
      </c>
      <c r="BH163" s="110" t="s">
        <v>1460</v>
      </c>
      <c r="BI163" s="110" t="s">
        <v>1460</v>
      </c>
      <c r="BJ163" s="110" t="s">
        <v>1460</v>
      </c>
      <c r="BK163" s="110" t="s">
        <v>1460</v>
      </c>
      <c r="BL163" s="110" t="s">
        <v>1460</v>
      </c>
      <c r="BM163" s="110" t="s">
        <v>1460</v>
      </c>
      <c r="BN163" s="110" t="s">
        <v>1460</v>
      </c>
      <c r="BO163" s="110" t="s">
        <v>1460</v>
      </c>
      <c r="BP163" s="110" t="s">
        <v>1460</v>
      </c>
      <c r="BQ163" s="99">
        <v>0</v>
      </c>
      <c r="BR163" s="99">
        <v>0</v>
      </c>
      <c r="BS163" s="99">
        <v>0</v>
      </c>
      <c r="BT163" s="99">
        <v>0</v>
      </c>
      <c r="BU163" s="99">
        <v>0</v>
      </c>
      <c r="BV163" s="99">
        <v>0</v>
      </c>
      <c r="BW163" s="99">
        <v>0</v>
      </c>
      <c r="BX163" s="99">
        <v>0</v>
      </c>
      <c r="BY163" s="99">
        <v>0</v>
      </c>
      <c r="BZ163" s="99">
        <v>0</v>
      </c>
      <c r="CA163" s="99">
        <v>0</v>
      </c>
      <c r="CB163" s="99">
        <v>0</v>
      </c>
      <c r="CC163" s="99">
        <v>0</v>
      </c>
      <c r="CD163" s="99">
        <v>0</v>
      </c>
      <c r="CE163" s="110" t="s">
        <v>1460</v>
      </c>
      <c r="CF163" s="99">
        <v>0</v>
      </c>
      <c r="CG163" s="99">
        <v>0</v>
      </c>
      <c r="CH163" s="99">
        <v>0</v>
      </c>
      <c r="CI163" s="99">
        <v>0</v>
      </c>
      <c r="CJ163" s="99">
        <v>0</v>
      </c>
      <c r="CK163" s="99">
        <v>0</v>
      </c>
      <c r="CL163" s="99">
        <v>0</v>
      </c>
      <c r="CM163" s="99">
        <v>0</v>
      </c>
      <c r="CN163" s="99">
        <v>0</v>
      </c>
      <c r="CO163" s="99">
        <v>0</v>
      </c>
      <c r="CP163" s="99">
        <v>0</v>
      </c>
      <c r="CQ163" s="110" t="s">
        <v>1460</v>
      </c>
      <c r="CR163" s="113" t="s">
        <v>1460</v>
      </c>
    </row>
    <row r="164" s="93" customFormat="1" ht="15.4" customHeight="1" spans="1:96">
      <c r="A164" s="109" t="s">
        <v>1735</v>
      </c>
      <c r="B164" s="100"/>
      <c r="C164" s="100" t="s">
        <v>1280</v>
      </c>
      <c r="D164" s="100" t="s">
        <v>1465</v>
      </c>
      <c r="E164" s="99">
        <v>672883.3</v>
      </c>
      <c r="F164" s="99">
        <v>585007.78</v>
      </c>
      <c r="G164" s="99">
        <v>80762.82</v>
      </c>
      <c r="H164" s="99">
        <v>291000</v>
      </c>
      <c r="I164" s="99">
        <v>99448.5</v>
      </c>
      <c r="J164" s="99">
        <v>102446.46</v>
      </c>
      <c r="K164" s="110" t="s">
        <v>1460</v>
      </c>
      <c r="L164" s="99">
        <v>0</v>
      </c>
      <c r="M164" s="99">
        <v>0</v>
      </c>
      <c r="N164" s="99">
        <v>11350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0</v>
      </c>
      <c r="Y164" s="99">
        <v>0</v>
      </c>
      <c r="Z164" s="99">
        <v>0</v>
      </c>
      <c r="AA164" s="99">
        <v>0</v>
      </c>
      <c r="AB164" s="99">
        <v>0</v>
      </c>
      <c r="AC164" s="99">
        <v>0</v>
      </c>
      <c r="AD164" s="99">
        <v>0</v>
      </c>
      <c r="AE164" s="99">
        <v>0</v>
      </c>
      <c r="AF164" s="99">
        <v>0</v>
      </c>
      <c r="AG164" s="99">
        <v>0</v>
      </c>
      <c r="AH164" s="99">
        <v>0</v>
      </c>
      <c r="AI164" s="99">
        <v>0</v>
      </c>
      <c r="AJ164" s="99">
        <v>0</v>
      </c>
      <c r="AK164" s="99">
        <v>0</v>
      </c>
      <c r="AL164" s="99">
        <v>0</v>
      </c>
      <c r="AM164" s="99">
        <v>0</v>
      </c>
      <c r="AN164" s="99">
        <v>0</v>
      </c>
      <c r="AO164" s="99">
        <v>0</v>
      </c>
      <c r="AP164" s="99">
        <v>0</v>
      </c>
      <c r="AQ164" s="99">
        <v>87875.52</v>
      </c>
      <c r="AR164" s="99">
        <v>0</v>
      </c>
      <c r="AS164" s="99">
        <v>0</v>
      </c>
      <c r="AT164" s="99">
        <v>0</v>
      </c>
      <c r="AU164" s="99">
        <v>0</v>
      </c>
      <c r="AV164" s="99">
        <v>0</v>
      </c>
      <c r="AW164" s="99">
        <v>0</v>
      </c>
      <c r="AX164" s="99">
        <v>780</v>
      </c>
      <c r="AY164" s="99">
        <v>0</v>
      </c>
      <c r="AZ164" s="99">
        <v>0</v>
      </c>
      <c r="BA164" s="99">
        <v>0</v>
      </c>
      <c r="BB164" s="99">
        <v>87095.52</v>
      </c>
      <c r="BC164" s="99">
        <v>0</v>
      </c>
      <c r="BD164" s="99">
        <v>0</v>
      </c>
      <c r="BE164" s="99">
        <v>0</v>
      </c>
      <c r="BF164" s="110" t="s">
        <v>1460</v>
      </c>
      <c r="BG164" s="110" t="s">
        <v>1460</v>
      </c>
      <c r="BH164" s="110" t="s">
        <v>1460</v>
      </c>
      <c r="BI164" s="110" t="s">
        <v>1460</v>
      </c>
      <c r="BJ164" s="110" t="s">
        <v>1460</v>
      </c>
      <c r="BK164" s="110" t="s">
        <v>1460</v>
      </c>
      <c r="BL164" s="110" t="s">
        <v>1460</v>
      </c>
      <c r="BM164" s="110" t="s">
        <v>1460</v>
      </c>
      <c r="BN164" s="110" t="s">
        <v>1460</v>
      </c>
      <c r="BO164" s="110" t="s">
        <v>1460</v>
      </c>
      <c r="BP164" s="110" t="s">
        <v>1460</v>
      </c>
      <c r="BQ164" s="99">
        <v>0</v>
      </c>
      <c r="BR164" s="99">
        <v>0</v>
      </c>
      <c r="BS164" s="99">
        <v>0</v>
      </c>
      <c r="BT164" s="99">
        <v>0</v>
      </c>
      <c r="BU164" s="99">
        <v>0</v>
      </c>
      <c r="BV164" s="99">
        <v>0</v>
      </c>
      <c r="BW164" s="99">
        <v>0</v>
      </c>
      <c r="BX164" s="99">
        <v>0</v>
      </c>
      <c r="BY164" s="99">
        <v>0</v>
      </c>
      <c r="BZ164" s="99">
        <v>0</v>
      </c>
      <c r="CA164" s="99">
        <v>0</v>
      </c>
      <c r="CB164" s="99">
        <v>0</v>
      </c>
      <c r="CC164" s="99">
        <v>0</v>
      </c>
      <c r="CD164" s="99">
        <v>0</v>
      </c>
      <c r="CE164" s="110" t="s">
        <v>1460</v>
      </c>
      <c r="CF164" s="99">
        <v>0</v>
      </c>
      <c r="CG164" s="99">
        <v>0</v>
      </c>
      <c r="CH164" s="99">
        <v>0</v>
      </c>
      <c r="CI164" s="99">
        <v>0</v>
      </c>
      <c r="CJ164" s="99">
        <v>0</v>
      </c>
      <c r="CK164" s="99">
        <v>0</v>
      </c>
      <c r="CL164" s="99">
        <v>0</v>
      </c>
      <c r="CM164" s="99">
        <v>0</v>
      </c>
      <c r="CN164" s="99">
        <v>0</v>
      </c>
      <c r="CO164" s="99">
        <v>0</v>
      </c>
      <c r="CP164" s="99">
        <v>0</v>
      </c>
      <c r="CQ164" s="110" t="s">
        <v>1460</v>
      </c>
      <c r="CR164" s="113" t="s">
        <v>1460</v>
      </c>
    </row>
    <row r="165" s="93" customFormat="1" ht="15.4" customHeight="1" spans="1:96">
      <c r="A165" s="109" t="s">
        <v>1736</v>
      </c>
      <c r="B165" s="100"/>
      <c r="C165" s="100" t="s">
        <v>1280</v>
      </c>
      <c r="D165" s="100" t="s">
        <v>1737</v>
      </c>
      <c r="E165" s="99">
        <v>4500000</v>
      </c>
      <c r="F165" s="99">
        <v>3500000</v>
      </c>
      <c r="G165" s="99">
        <v>3500000</v>
      </c>
      <c r="H165" s="99">
        <v>0</v>
      </c>
      <c r="I165" s="99">
        <v>0</v>
      </c>
      <c r="J165" s="99">
        <v>0</v>
      </c>
      <c r="K165" s="110" t="s">
        <v>1460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0</v>
      </c>
      <c r="Y165" s="99">
        <v>0</v>
      </c>
      <c r="Z165" s="99">
        <v>0</v>
      </c>
      <c r="AA165" s="99">
        <v>0</v>
      </c>
      <c r="AB165" s="99">
        <v>0</v>
      </c>
      <c r="AC165" s="99">
        <v>0</v>
      </c>
      <c r="AD165" s="99">
        <v>0</v>
      </c>
      <c r="AE165" s="99">
        <v>0</v>
      </c>
      <c r="AF165" s="99">
        <v>0</v>
      </c>
      <c r="AG165" s="99">
        <v>0</v>
      </c>
      <c r="AH165" s="99">
        <v>0</v>
      </c>
      <c r="AI165" s="99">
        <v>0</v>
      </c>
      <c r="AJ165" s="99">
        <v>0</v>
      </c>
      <c r="AK165" s="99">
        <v>0</v>
      </c>
      <c r="AL165" s="99">
        <v>0</v>
      </c>
      <c r="AM165" s="99">
        <v>0</v>
      </c>
      <c r="AN165" s="99">
        <v>0</v>
      </c>
      <c r="AO165" s="99">
        <v>0</v>
      </c>
      <c r="AP165" s="99">
        <v>0</v>
      </c>
      <c r="AQ165" s="99">
        <v>1000000</v>
      </c>
      <c r="AR165" s="99">
        <v>0</v>
      </c>
      <c r="AS165" s="99">
        <v>1000000</v>
      </c>
      <c r="AT165" s="99">
        <v>0</v>
      </c>
      <c r="AU165" s="99">
        <v>0</v>
      </c>
      <c r="AV165" s="99">
        <v>0</v>
      </c>
      <c r="AW165" s="99">
        <v>0</v>
      </c>
      <c r="AX165" s="99">
        <v>0</v>
      </c>
      <c r="AY165" s="99">
        <v>0</v>
      </c>
      <c r="AZ165" s="99">
        <v>0</v>
      </c>
      <c r="BA165" s="99">
        <v>0</v>
      </c>
      <c r="BB165" s="99">
        <v>0</v>
      </c>
      <c r="BC165" s="99">
        <v>0</v>
      </c>
      <c r="BD165" s="99">
        <v>0</v>
      </c>
      <c r="BE165" s="99">
        <v>0</v>
      </c>
      <c r="BF165" s="110" t="s">
        <v>1460</v>
      </c>
      <c r="BG165" s="110" t="s">
        <v>1460</v>
      </c>
      <c r="BH165" s="110" t="s">
        <v>1460</v>
      </c>
      <c r="BI165" s="110" t="s">
        <v>1460</v>
      </c>
      <c r="BJ165" s="110" t="s">
        <v>1460</v>
      </c>
      <c r="BK165" s="110" t="s">
        <v>1460</v>
      </c>
      <c r="BL165" s="110" t="s">
        <v>1460</v>
      </c>
      <c r="BM165" s="110" t="s">
        <v>1460</v>
      </c>
      <c r="BN165" s="110" t="s">
        <v>1460</v>
      </c>
      <c r="BO165" s="110" t="s">
        <v>1460</v>
      </c>
      <c r="BP165" s="110" t="s">
        <v>1460</v>
      </c>
      <c r="BQ165" s="99">
        <v>0</v>
      </c>
      <c r="BR165" s="99">
        <v>0</v>
      </c>
      <c r="BS165" s="99">
        <v>0</v>
      </c>
      <c r="BT165" s="99">
        <v>0</v>
      </c>
      <c r="BU165" s="99">
        <v>0</v>
      </c>
      <c r="BV165" s="99">
        <v>0</v>
      </c>
      <c r="BW165" s="99">
        <v>0</v>
      </c>
      <c r="BX165" s="99">
        <v>0</v>
      </c>
      <c r="BY165" s="99">
        <v>0</v>
      </c>
      <c r="BZ165" s="99">
        <v>0</v>
      </c>
      <c r="CA165" s="99">
        <v>0</v>
      </c>
      <c r="CB165" s="99">
        <v>0</v>
      </c>
      <c r="CC165" s="99">
        <v>0</v>
      </c>
      <c r="CD165" s="99">
        <v>0</v>
      </c>
      <c r="CE165" s="110" t="s">
        <v>1460</v>
      </c>
      <c r="CF165" s="99">
        <v>0</v>
      </c>
      <c r="CG165" s="99">
        <v>0</v>
      </c>
      <c r="CH165" s="99">
        <v>0</v>
      </c>
      <c r="CI165" s="99">
        <v>0</v>
      </c>
      <c r="CJ165" s="99">
        <v>0</v>
      </c>
      <c r="CK165" s="99">
        <v>0</v>
      </c>
      <c r="CL165" s="99">
        <v>0</v>
      </c>
      <c r="CM165" s="99">
        <v>0</v>
      </c>
      <c r="CN165" s="99">
        <v>0</v>
      </c>
      <c r="CO165" s="99">
        <v>0</v>
      </c>
      <c r="CP165" s="99">
        <v>0</v>
      </c>
      <c r="CQ165" s="110" t="s">
        <v>1460</v>
      </c>
      <c r="CR165" s="113" t="s">
        <v>1460</v>
      </c>
    </row>
    <row r="166" s="93" customFormat="1" ht="15.4" customHeight="1" spans="1:96">
      <c r="A166" s="109" t="s">
        <v>1738</v>
      </c>
      <c r="B166" s="100"/>
      <c r="C166" s="100" t="s">
        <v>1280</v>
      </c>
      <c r="D166" s="100" t="s">
        <v>1739</v>
      </c>
      <c r="E166" s="99">
        <v>4500000</v>
      </c>
      <c r="F166" s="99">
        <v>3500000</v>
      </c>
      <c r="G166" s="99">
        <v>3500000</v>
      </c>
      <c r="H166" s="99">
        <v>0</v>
      </c>
      <c r="I166" s="99">
        <v>0</v>
      </c>
      <c r="J166" s="99">
        <v>0</v>
      </c>
      <c r="K166" s="110" t="s">
        <v>1460</v>
      </c>
      <c r="L166" s="99">
        <v>0</v>
      </c>
      <c r="M166" s="99">
        <v>0</v>
      </c>
      <c r="N166" s="99">
        <v>0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0</v>
      </c>
      <c r="Y166" s="99">
        <v>0</v>
      </c>
      <c r="Z166" s="99">
        <v>0</v>
      </c>
      <c r="AA166" s="99">
        <v>0</v>
      </c>
      <c r="AB166" s="99">
        <v>0</v>
      </c>
      <c r="AC166" s="99">
        <v>0</v>
      </c>
      <c r="AD166" s="99">
        <v>0</v>
      </c>
      <c r="AE166" s="99">
        <v>0</v>
      </c>
      <c r="AF166" s="99">
        <v>0</v>
      </c>
      <c r="AG166" s="99">
        <v>0</v>
      </c>
      <c r="AH166" s="99">
        <v>0</v>
      </c>
      <c r="AI166" s="99">
        <v>0</v>
      </c>
      <c r="AJ166" s="99">
        <v>0</v>
      </c>
      <c r="AK166" s="99">
        <v>0</v>
      </c>
      <c r="AL166" s="99">
        <v>0</v>
      </c>
      <c r="AM166" s="99">
        <v>0</v>
      </c>
      <c r="AN166" s="99">
        <v>0</v>
      </c>
      <c r="AO166" s="99">
        <v>0</v>
      </c>
      <c r="AP166" s="99">
        <v>0</v>
      </c>
      <c r="AQ166" s="99">
        <v>1000000</v>
      </c>
      <c r="AR166" s="99">
        <v>0</v>
      </c>
      <c r="AS166" s="99">
        <v>1000000</v>
      </c>
      <c r="AT166" s="99">
        <v>0</v>
      </c>
      <c r="AU166" s="99">
        <v>0</v>
      </c>
      <c r="AV166" s="99">
        <v>0</v>
      </c>
      <c r="AW166" s="99">
        <v>0</v>
      </c>
      <c r="AX166" s="99">
        <v>0</v>
      </c>
      <c r="AY166" s="99">
        <v>0</v>
      </c>
      <c r="AZ166" s="99">
        <v>0</v>
      </c>
      <c r="BA166" s="99">
        <v>0</v>
      </c>
      <c r="BB166" s="99">
        <v>0</v>
      </c>
      <c r="BC166" s="99">
        <v>0</v>
      </c>
      <c r="BD166" s="99">
        <v>0</v>
      </c>
      <c r="BE166" s="99">
        <v>0</v>
      </c>
      <c r="BF166" s="110" t="s">
        <v>1460</v>
      </c>
      <c r="BG166" s="110" t="s">
        <v>1460</v>
      </c>
      <c r="BH166" s="110" t="s">
        <v>1460</v>
      </c>
      <c r="BI166" s="110" t="s">
        <v>1460</v>
      </c>
      <c r="BJ166" s="110" t="s">
        <v>1460</v>
      </c>
      <c r="BK166" s="110" t="s">
        <v>1460</v>
      </c>
      <c r="BL166" s="110" t="s">
        <v>1460</v>
      </c>
      <c r="BM166" s="110" t="s">
        <v>1460</v>
      </c>
      <c r="BN166" s="110" t="s">
        <v>1460</v>
      </c>
      <c r="BO166" s="110" t="s">
        <v>1460</v>
      </c>
      <c r="BP166" s="110" t="s">
        <v>1460</v>
      </c>
      <c r="BQ166" s="99">
        <v>0</v>
      </c>
      <c r="BR166" s="99">
        <v>0</v>
      </c>
      <c r="BS166" s="99">
        <v>0</v>
      </c>
      <c r="BT166" s="99">
        <v>0</v>
      </c>
      <c r="BU166" s="99">
        <v>0</v>
      </c>
      <c r="BV166" s="99">
        <v>0</v>
      </c>
      <c r="BW166" s="99">
        <v>0</v>
      </c>
      <c r="BX166" s="99">
        <v>0</v>
      </c>
      <c r="BY166" s="99">
        <v>0</v>
      </c>
      <c r="BZ166" s="99">
        <v>0</v>
      </c>
      <c r="CA166" s="99">
        <v>0</v>
      </c>
      <c r="CB166" s="99">
        <v>0</v>
      </c>
      <c r="CC166" s="99">
        <v>0</v>
      </c>
      <c r="CD166" s="99">
        <v>0</v>
      </c>
      <c r="CE166" s="110" t="s">
        <v>1460</v>
      </c>
      <c r="CF166" s="99">
        <v>0</v>
      </c>
      <c r="CG166" s="99">
        <v>0</v>
      </c>
      <c r="CH166" s="99">
        <v>0</v>
      </c>
      <c r="CI166" s="99">
        <v>0</v>
      </c>
      <c r="CJ166" s="99">
        <v>0</v>
      </c>
      <c r="CK166" s="99">
        <v>0</v>
      </c>
      <c r="CL166" s="99">
        <v>0</v>
      </c>
      <c r="CM166" s="99">
        <v>0</v>
      </c>
      <c r="CN166" s="99">
        <v>0</v>
      </c>
      <c r="CO166" s="99">
        <v>0</v>
      </c>
      <c r="CP166" s="99">
        <v>0</v>
      </c>
      <c r="CQ166" s="110" t="s">
        <v>1460</v>
      </c>
      <c r="CR166" s="113" t="s">
        <v>1460</v>
      </c>
    </row>
    <row r="167" s="93" customFormat="1" ht="15.4" customHeight="1" spans="1:96">
      <c r="A167" s="109" t="s">
        <v>1740</v>
      </c>
      <c r="B167" s="100"/>
      <c r="C167" s="100" t="s">
        <v>1280</v>
      </c>
      <c r="D167" s="100" t="s">
        <v>1741</v>
      </c>
      <c r="E167" s="99">
        <v>0</v>
      </c>
      <c r="F167" s="99">
        <v>0</v>
      </c>
      <c r="G167" s="99">
        <v>0</v>
      </c>
      <c r="H167" s="99">
        <v>0</v>
      </c>
      <c r="I167" s="99">
        <v>0</v>
      </c>
      <c r="J167" s="99">
        <v>0</v>
      </c>
      <c r="K167" s="110" t="s">
        <v>1460</v>
      </c>
      <c r="L167" s="99">
        <v>0</v>
      </c>
      <c r="M167" s="99">
        <v>0</v>
      </c>
      <c r="N167" s="99">
        <v>0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0</v>
      </c>
      <c r="Y167" s="99">
        <v>0</v>
      </c>
      <c r="Z167" s="99">
        <v>0</v>
      </c>
      <c r="AA167" s="99">
        <v>0</v>
      </c>
      <c r="AB167" s="99">
        <v>0</v>
      </c>
      <c r="AC167" s="99">
        <v>0</v>
      </c>
      <c r="AD167" s="99">
        <v>0</v>
      </c>
      <c r="AE167" s="99">
        <v>0</v>
      </c>
      <c r="AF167" s="99">
        <v>0</v>
      </c>
      <c r="AG167" s="99">
        <v>0</v>
      </c>
      <c r="AH167" s="99">
        <v>0</v>
      </c>
      <c r="AI167" s="99">
        <v>0</v>
      </c>
      <c r="AJ167" s="99">
        <v>0</v>
      </c>
      <c r="AK167" s="99">
        <v>0</v>
      </c>
      <c r="AL167" s="99">
        <v>0</v>
      </c>
      <c r="AM167" s="99">
        <v>0</v>
      </c>
      <c r="AN167" s="99">
        <v>0</v>
      </c>
      <c r="AO167" s="99">
        <v>0</v>
      </c>
      <c r="AP167" s="99">
        <v>0</v>
      </c>
      <c r="AQ167" s="99">
        <v>0</v>
      </c>
      <c r="AR167" s="99">
        <v>0</v>
      </c>
      <c r="AS167" s="99">
        <v>0</v>
      </c>
      <c r="AT167" s="99">
        <v>0</v>
      </c>
      <c r="AU167" s="99">
        <v>0</v>
      </c>
      <c r="AV167" s="99">
        <v>0</v>
      </c>
      <c r="AW167" s="99">
        <v>0</v>
      </c>
      <c r="AX167" s="99">
        <v>0</v>
      </c>
      <c r="AY167" s="99">
        <v>0</v>
      </c>
      <c r="AZ167" s="99">
        <v>0</v>
      </c>
      <c r="BA167" s="99">
        <v>0</v>
      </c>
      <c r="BB167" s="99">
        <v>0</v>
      </c>
      <c r="BC167" s="99">
        <v>0</v>
      </c>
      <c r="BD167" s="99">
        <v>0</v>
      </c>
      <c r="BE167" s="99">
        <v>0</v>
      </c>
      <c r="BF167" s="110" t="s">
        <v>1460</v>
      </c>
      <c r="BG167" s="110" t="s">
        <v>1460</v>
      </c>
      <c r="BH167" s="110" t="s">
        <v>1460</v>
      </c>
      <c r="BI167" s="110" t="s">
        <v>1460</v>
      </c>
      <c r="BJ167" s="110" t="s">
        <v>1460</v>
      </c>
      <c r="BK167" s="110" t="s">
        <v>1460</v>
      </c>
      <c r="BL167" s="110" t="s">
        <v>1460</v>
      </c>
      <c r="BM167" s="110" t="s">
        <v>1460</v>
      </c>
      <c r="BN167" s="110" t="s">
        <v>1460</v>
      </c>
      <c r="BO167" s="110" t="s">
        <v>1460</v>
      </c>
      <c r="BP167" s="110" t="s">
        <v>1460</v>
      </c>
      <c r="BQ167" s="99">
        <v>0</v>
      </c>
      <c r="BR167" s="99">
        <v>0</v>
      </c>
      <c r="BS167" s="99">
        <v>0</v>
      </c>
      <c r="BT167" s="99">
        <v>0</v>
      </c>
      <c r="BU167" s="99">
        <v>0</v>
      </c>
      <c r="BV167" s="99">
        <v>0</v>
      </c>
      <c r="BW167" s="99">
        <v>0</v>
      </c>
      <c r="BX167" s="99">
        <v>0</v>
      </c>
      <c r="BY167" s="99">
        <v>0</v>
      </c>
      <c r="BZ167" s="99">
        <v>0</v>
      </c>
      <c r="CA167" s="99">
        <v>0</v>
      </c>
      <c r="CB167" s="99">
        <v>0</v>
      </c>
      <c r="CC167" s="99">
        <v>0</v>
      </c>
      <c r="CD167" s="99">
        <v>0</v>
      </c>
      <c r="CE167" s="110" t="s">
        <v>1460</v>
      </c>
      <c r="CF167" s="99">
        <v>0</v>
      </c>
      <c r="CG167" s="99">
        <v>0</v>
      </c>
      <c r="CH167" s="99">
        <v>0</v>
      </c>
      <c r="CI167" s="99">
        <v>0</v>
      </c>
      <c r="CJ167" s="99">
        <v>0</v>
      </c>
      <c r="CK167" s="99">
        <v>0</v>
      </c>
      <c r="CL167" s="99">
        <v>0</v>
      </c>
      <c r="CM167" s="99">
        <v>0</v>
      </c>
      <c r="CN167" s="99">
        <v>0</v>
      </c>
      <c r="CO167" s="99">
        <v>0</v>
      </c>
      <c r="CP167" s="99">
        <v>0</v>
      </c>
      <c r="CQ167" s="110" t="s">
        <v>1460</v>
      </c>
      <c r="CR167" s="113" t="s">
        <v>1460</v>
      </c>
    </row>
    <row r="168" s="93" customFormat="1" ht="15.4" customHeight="1" spans="1:96">
      <c r="A168" s="109" t="s">
        <v>1742</v>
      </c>
      <c r="B168" s="100"/>
      <c r="C168" s="100" t="s">
        <v>1280</v>
      </c>
      <c r="D168" s="100" t="s">
        <v>1743</v>
      </c>
      <c r="E168" s="99">
        <v>0</v>
      </c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110" t="s">
        <v>1460</v>
      </c>
      <c r="L168" s="99">
        <v>0</v>
      </c>
      <c r="M168" s="99">
        <v>0</v>
      </c>
      <c r="N168" s="99">
        <v>0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0</v>
      </c>
      <c r="Y168" s="99">
        <v>0</v>
      </c>
      <c r="Z168" s="99">
        <v>0</v>
      </c>
      <c r="AA168" s="99">
        <v>0</v>
      </c>
      <c r="AB168" s="99">
        <v>0</v>
      </c>
      <c r="AC168" s="99">
        <v>0</v>
      </c>
      <c r="AD168" s="99">
        <v>0</v>
      </c>
      <c r="AE168" s="99">
        <v>0</v>
      </c>
      <c r="AF168" s="99">
        <v>0</v>
      </c>
      <c r="AG168" s="99">
        <v>0</v>
      </c>
      <c r="AH168" s="99">
        <v>0</v>
      </c>
      <c r="AI168" s="99">
        <v>0</v>
      </c>
      <c r="AJ168" s="99">
        <v>0</v>
      </c>
      <c r="AK168" s="99">
        <v>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>
        <v>0</v>
      </c>
      <c r="AU168" s="99">
        <v>0</v>
      </c>
      <c r="AV168" s="99">
        <v>0</v>
      </c>
      <c r="AW168" s="99">
        <v>0</v>
      </c>
      <c r="AX168" s="99">
        <v>0</v>
      </c>
      <c r="AY168" s="99">
        <v>0</v>
      </c>
      <c r="AZ168" s="99">
        <v>0</v>
      </c>
      <c r="BA168" s="99">
        <v>0</v>
      </c>
      <c r="BB168" s="99">
        <v>0</v>
      </c>
      <c r="BC168" s="99">
        <v>0</v>
      </c>
      <c r="BD168" s="99">
        <v>0</v>
      </c>
      <c r="BE168" s="99">
        <v>0</v>
      </c>
      <c r="BF168" s="110" t="s">
        <v>1460</v>
      </c>
      <c r="BG168" s="110" t="s">
        <v>1460</v>
      </c>
      <c r="BH168" s="110" t="s">
        <v>1460</v>
      </c>
      <c r="BI168" s="110" t="s">
        <v>1460</v>
      </c>
      <c r="BJ168" s="110" t="s">
        <v>1460</v>
      </c>
      <c r="BK168" s="110" t="s">
        <v>1460</v>
      </c>
      <c r="BL168" s="110" t="s">
        <v>1460</v>
      </c>
      <c r="BM168" s="110" t="s">
        <v>1460</v>
      </c>
      <c r="BN168" s="110" t="s">
        <v>1460</v>
      </c>
      <c r="BO168" s="110" t="s">
        <v>1460</v>
      </c>
      <c r="BP168" s="110" t="s">
        <v>1460</v>
      </c>
      <c r="BQ168" s="99">
        <v>0</v>
      </c>
      <c r="BR168" s="99">
        <v>0</v>
      </c>
      <c r="BS168" s="99">
        <v>0</v>
      </c>
      <c r="BT168" s="99">
        <v>0</v>
      </c>
      <c r="BU168" s="99">
        <v>0</v>
      </c>
      <c r="BV168" s="99">
        <v>0</v>
      </c>
      <c r="BW168" s="99">
        <v>0</v>
      </c>
      <c r="BX168" s="99">
        <v>0</v>
      </c>
      <c r="BY168" s="99">
        <v>0</v>
      </c>
      <c r="BZ168" s="99">
        <v>0</v>
      </c>
      <c r="CA168" s="99">
        <v>0</v>
      </c>
      <c r="CB168" s="99">
        <v>0</v>
      </c>
      <c r="CC168" s="99">
        <v>0</v>
      </c>
      <c r="CD168" s="99">
        <v>0</v>
      </c>
      <c r="CE168" s="110" t="s">
        <v>1460</v>
      </c>
      <c r="CF168" s="99">
        <v>0</v>
      </c>
      <c r="CG168" s="99">
        <v>0</v>
      </c>
      <c r="CH168" s="99">
        <v>0</v>
      </c>
      <c r="CI168" s="99">
        <v>0</v>
      </c>
      <c r="CJ168" s="99">
        <v>0</v>
      </c>
      <c r="CK168" s="99">
        <v>0</v>
      </c>
      <c r="CL168" s="99">
        <v>0</v>
      </c>
      <c r="CM168" s="99">
        <v>0</v>
      </c>
      <c r="CN168" s="99">
        <v>0</v>
      </c>
      <c r="CO168" s="99">
        <v>0</v>
      </c>
      <c r="CP168" s="99">
        <v>0</v>
      </c>
      <c r="CQ168" s="110" t="s">
        <v>1460</v>
      </c>
      <c r="CR168" s="113" t="s">
        <v>1460</v>
      </c>
    </row>
    <row r="169" s="93" customFormat="1" ht="15.4" customHeight="1" spans="1:96">
      <c r="A169" s="109" t="s">
        <v>1744</v>
      </c>
      <c r="B169" s="100"/>
      <c r="C169" s="100" t="s">
        <v>1280</v>
      </c>
      <c r="D169" s="100" t="s">
        <v>1745</v>
      </c>
      <c r="E169" s="99">
        <v>0</v>
      </c>
      <c r="F169" s="99">
        <v>0</v>
      </c>
      <c r="G169" s="99">
        <v>0</v>
      </c>
      <c r="H169" s="99">
        <v>0</v>
      </c>
      <c r="I169" s="99">
        <v>0</v>
      </c>
      <c r="J169" s="99">
        <v>0</v>
      </c>
      <c r="K169" s="110" t="s">
        <v>1460</v>
      </c>
      <c r="L169" s="99">
        <v>0</v>
      </c>
      <c r="M169" s="99">
        <v>0</v>
      </c>
      <c r="N169" s="99">
        <v>0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0</v>
      </c>
      <c r="Y169" s="99">
        <v>0</v>
      </c>
      <c r="Z169" s="99">
        <v>0</v>
      </c>
      <c r="AA169" s="99">
        <v>0</v>
      </c>
      <c r="AB169" s="99">
        <v>0</v>
      </c>
      <c r="AC169" s="99">
        <v>0</v>
      </c>
      <c r="AD169" s="99">
        <v>0</v>
      </c>
      <c r="AE169" s="99">
        <v>0</v>
      </c>
      <c r="AF169" s="99">
        <v>0</v>
      </c>
      <c r="AG169" s="99">
        <v>0</v>
      </c>
      <c r="AH169" s="99">
        <v>0</v>
      </c>
      <c r="AI169" s="99">
        <v>0</v>
      </c>
      <c r="AJ169" s="99">
        <v>0</v>
      </c>
      <c r="AK169" s="99">
        <v>0</v>
      </c>
      <c r="AL169" s="99">
        <v>0</v>
      </c>
      <c r="AM169" s="99">
        <v>0</v>
      </c>
      <c r="AN169" s="99">
        <v>0</v>
      </c>
      <c r="AO169" s="99">
        <v>0</v>
      </c>
      <c r="AP169" s="99">
        <v>0</v>
      </c>
      <c r="AQ169" s="99">
        <v>0</v>
      </c>
      <c r="AR169" s="99">
        <v>0</v>
      </c>
      <c r="AS169" s="99">
        <v>0</v>
      </c>
      <c r="AT169" s="99">
        <v>0</v>
      </c>
      <c r="AU169" s="99">
        <v>0</v>
      </c>
      <c r="AV169" s="99">
        <v>0</v>
      </c>
      <c r="AW169" s="99">
        <v>0</v>
      </c>
      <c r="AX169" s="99">
        <v>0</v>
      </c>
      <c r="AY169" s="99">
        <v>0</v>
      </c>
      <c r="AZ169" s="99">
        <v>0</v>
      </c>
      <c r="BA169" s="99">
        <v>0</v>
      </c>
      <c r="BB169" s="99">
        <v>0</v>
      </c>
      <c r="BC169" s="99">
        <v>0</v>
      </c>
      <c r="BD169" s="99">
        <v>0</v>
      </c>
      <c r="BE169" s="99">
        <v>0</v>
      </c>
      <c r="BF169" s="110" t="s">
        <v>1460</v>
      </c>
      <c r="BG169" s="110" t="s">
        <v>1460</v>
      </c>
      <c r="BH169" s="110" t="s">
        <v>1460</v>
      </c>
      <c r="BI169" s="110" t="s">
        <v>1460</v>
      </c>
      <c r="BJ169" s="110" t="s">
        <v>1460</v>
      </c>
      <c r="BK169" s="110" t="s">
        <v>1460</v>
      </c>
      <c r="BL169" s="110" t="s">
        <v>1460</v>
      </c>
      <c r="BM169" s="110" t="s">
        <v>1460</v>
      </c>
      <c r="BN169" s="110" t="s">
        <v>1460</v>
      </c>
      <c r="BO169" s="110" t="s">
        <v>1460</v>
      </c>
      <c r="BP169" s="110" t="s">
        <v>1460</v>
      </c>
      <c r="BQ169" s="99">
        <v>0</v>
      </c>
      <c r="BR169" s="99">
        <v>0</v>
      </c>
      <c r="BS169" s="99">
        <v>0</v>
      </c>
      <c r="BT169" s="99">
        <v>0</v>
      </c>
      <c r="BU169" s="99">
        <v>0</v>
      </c>
      <c r="BV169" s="99">
        <v>0</v>
      </c>
      <c r="BW169" s="99">
        <v>0</v>
      </c>
      <c r="BX169" s="99">
        <v>0</v>
      </c>
      <c r="BY169" s="99">
        <v>0</v>
      </c>
      <c r="BZ169" s="99">
        <v>0</v>
      </c>
      <c r="CA169" s="99">
        <v>0</v>
      </c>
      <c r="CB169" s="99">
        <v>0</v>
      </c>
      <c r="CC169" s="99">
        <v>0</v>
      </c>
      <c r="CD169" s="99">
        <v>0</v>
      </c>
      <c r="CE169" s="110" t="s">
        <v>1460</v>
      </c>
      <c r="CF169" s="99">
        <v>0</v>
      </c>
      <c r="CG169" s="99">
        <v>0</v>
      </c>
      <c r="CH169" s="99">
        <v>0</v>
      </c>
      <c r="CI169" s="99">
        <v>0</v>
      </c>
      <c r="CJ169" s="99">
        <v>0</v>
      </c>
      <c r="CK169" s="99">
        <v>0</v>
      </c>
      <c r="CL169" s="99">
        <v>0</v>
      </c>
      <c r="CM169" s="99">
        <v>0</v>
      </c>
      <c r="CN169" s="99">
        <v>0</v>
      </c>
      <c r="CO169" s="99">
        <v>0</v>
      </c>
      <c r="CP169" s="99">
        <v>0</v>
      </c>
      <c r="CQ169" s="110" t="s">
        <v>1460</v>
      </c>
      <c r="CR169" s="113" t="s">
        <v>1460</v>
      </c>
    </row>
    <row r="170" s="93" customFormat="1" ht="15.4" customHeight="1" spans="1:96">
      <c r="A170" s="109" t="s">
        <v>1746</v>
      </c>
      <c r="B170" s="100"/>
      <c r="C170" s="100" t="s">
        <v>1280</v>
      </c>
      <c r="D170" s="100" t="s">
        <v>1747</v>
      </c>
      <c r="E170" s="99">
        <v>0</v>
      </c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110" t="s">
        <v>1460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0</v>
      </c>
      <c r="R170" s="99">
        <v>0</v>
      </c>
      <c r="S170" s="99">
        <v>0</v>
      </c>
      <c r="T170" s="99">
        <v>0</v>
      </c>
      <c r="U170" s="99">
        <v>0</v>
      </c>
      <c r="V170" s="99">
        <v>0</v>
      </c>
      <c r="W170" s="99">
        <v>0</v>
      </c>
      <c r="X170" s="99">
        <v>0</v>
      </c>
      <c r="Y170" s="99">
        <v>0</v>
      </c>
      <c r="Z170" s="99">
        <v>0</v>
      </c>
      <c r="AA170" s="99">
        <v>0</v>
      </c>
      <c r="AB170" s="99">
        <v>0</v>
      </c>
      <c r="AC170" s="99">
        <v>0</v>
      </c>
      <c r="AD170" s="99">
        <v>0</v>
      </c>
      <c r="AE170" s="99">
        <v>0</v>
      </c>
      <c r="AF170" s="99">
        <v>0</v>
      </c>
      <c r="AG170" s="99">
        <v>0</v>
      </c>
      <c r="AH170" s="99">
        <v>0</v>
      </c>
      <c r="AI170" s="99">
        <v>0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>
        <v>0</v>
      </c>
      <c r="AU170" s="99">
        <v>0</v>
      </c>
      <c r="AV170" s="99">
        <v>0</v>
      </c>
      <c r="AW170" s="99">
        <v>0</v>
      </c>
      <c r="AX170" s="99">
        <v>0</v>
      </c>
      <c r="AY170" s="99">
        <v>0</v>
      </c>
      <c r="AZ170" s="99">
        <v>0</v>
      </c>
      <c r="BA170" s="99">
        <v>0</v>
      </c>
      <c r="BB170" s="99">
        <v>0</v>
      </c>
      <c r="BC170" s="99">
        <v>0</v>
      </c>
      <c r="BD170" s="99">
        <v>0</v>
      </c>
      <c r="BE170" s="99">
        <v>0</v>
      </c>
      <c r="BF170" s="110" t="s">
        <v>1460</v>
      </c>
      <c r="BG170" s="110" t="s">
        <v>1460</v>
      </c>
      <c r="BH170" s="110" t="s">
        <v>1460</v>
      </c>
      <c r="BI170" s="110" t="s">
        <v>1460</v>
      </c>
      <c r="BJ170" s="110" t="s">
        <v>1460</v>
      </c>
      <c r="BK170" s="110" t="s">
        <v>1460</v>
      </c>
      <c r="BL170" s="110" t="s">
        <v>1460</v>
      </c>
      <c r="BM170" s="110" t="s">
        <v>1460</v>
      </c>
      <c r="BN170" s="110" t="s">
        <v>1460</v>
      </c>
      <c r="BO170" s="110" t="s">
        <v>1460</v>
      </c>
      <c r="BP170" s="110" t="s">
        <v>1460</v>
      </c>
      <c r="BQ170" s="99">
        <v>0</v>
      </c>
      <c r="BR170" s="99">
        <v>0</v>
      </c>
      <c r="BS170" s="99">
        <v>0</v>
      </c>
      <c r="BT170" s="99">
        <v>0</v>
      </c>
      <c r="BU170" s="99">
        <v>0</v>
      </c>
      <c r="BV170" s="99">
        <v>0</v>
      </c>
      <c r="BW170" s="99">
        <v>0</v>
      </c>
      <c r="BX170" s="99">
        <v>0</v>
      </c>
      <c r="BY170" s="99">
        <v>0</v>
      </c>
      <c r="BZ170" s="99">
        <v>0</v>
      </c>
      <c r="CA170" s="99">
        <v>0</v>
      </c>
      <c r="CB170" s="99">
        <v>0</v>
      </c>
      <c r="CC170" s="99">
        <v>0</v>
      </c>
      <c r="CD170" s="99">
        <v>0</v>
      </c>
      <c r="CE170" s="110" t="s">
        <v>1460</v>
      </c>
      <c r="CF170" s="99">
        <v>0</v>
      </c>
      <c r="CG170" s="99">
        <v>0</v>
      </c>
      <c r="CH170" s="99">
        <v>0</v>
      </c>
      <c r="CI170" s="99">
        <v>0</v>
      </c>
      <c r="CJ170" s="99">
        <v>0</v>
      </c>
      <c r="CK170" s="99">
        <v>0</v>
      </c>
      <c r="CL170" s="99">
        <v>0</v>
      </c>
      <c r="CM170" s="99">
        <v>0</v>
      </c>
      <c r="CN170" s="99">
        <v>0</v>
      </c>
      <c r="CO170" s="99">
        <v>0</v>
      </c>
      <c r="CP170" s="99">
        <v>0</v>
      </c>
      <c r="CQ170" s="110" t="s">
        <v>1460</v>
      </c>
      <c r="CR170" s="113" t="s">
        <v>1460</v>
      </c>
    </row>
    <row r="171" s="93" customFormat="1" ht="15.4" customHeight="1" spans="1:96">
      <c r="A171" s="109" t="s">
        <v>1748</v>
      </c>
      <c r="B171" s="100"/>
      <c r="C171" s="100" t="s">
        <v>1280</v>
      </c>
      <c r="D171" s="100" t="s">
        <v>1749</v>
      </c>
      <c r="E171" s="99">
        <v>0</v>
      </c>
      <c r="F171" s="99">
        <v>0</v>
      </c>
      <c r="G171" s="99">
        <v>0</v>
      </c>
      <c r="H171" s="99">
        <v>0</v>
      </c>
      <c r="I171" s="99">
        <v>0</v>
      </c>
      <c r="J171" s="99">
        <v>0</v>
      </c>
      <c r="K171" s="110" t="s">
        <v>1460</v>
      </c>
      <c r="L171" s="99">
        <v>0</v>
      </c>
      <c r="M171" s="99">
        <v>0</v>
      </c>
      <c r="N171" s="99">
        <v>0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0</v>
      </c>
      <c r="Y171" s="99">
        <v>0</v>
      </c>
      <c r="Z171" s="99">
        <v>0</v>
      </c>
      <c r="AA171" s="99">
        <v>0</v>
      </c>
      <c r="AB171" s="99">
        <v>0</v>
      </c>
      <c r="AC171" s="99">
        <v>0</v>
      </c>
      <c r="AD171" s="99">
        <v>0</v>
      </c>
      <c r="AE171" s="99">
        <v>0</v>
      </c>
      <c r="AF171" s="99">
        <v>0</v>
      </c>
      <c r="AG171" s="99">
        <v>0</v>
      </c>
      <c r="AH171" s="99">
        <v>0</v>
      </c>
      <c r="AI171" s="99">
        <v>0</v>
      </c>
      <c r="AJ171" s="99">
        <v>0</v>
      </c>
      <c r="AK171" s="99">
        <v>0</v>
      </c>
      <c r="AL171" s="99">
        <v>0</v>
      </c>
      <c r="AM171" s="99">
        <v>0</v>
      </c>
      <c r="AN171" s="99">
        <v>0</v>
      </c>
      <c r="AO171" s="99">
        <v>0</v>
      </c>
      <c r="AP171" s="99">
        <v>0</v>
      </c>
      <c r="AQ171" s="99">
        <v>0</v>
      </c>
      <c r="AR171" s="99">
        <v>0</v>
      </c>
      <c r="AS171" s="99">
        <v>0</v>
      </c>
      <c r="AT171" s="99">
        <v>0</v>
      </c>
      <c r="AU171" s="99">
        <v>0</v>
      </c>
      <c r="AV171" s="99">
        <v>0</v>
      </c>
      <c r="AW171" s="99">
        <v>0</v>
      </c>
      <c r="AX171" s="99">
        <v>0</v>
      </c>
      <c r="AY171" s="99">
        <v>0</v>
      </c>
      <c r="AZ171" s="99">
        <v>0</v>
      </c>
      <c r="BA171" s="99">
        <v>0</v>
      </c>
      <c r="BB171" s="99">
        <v>0</v>
      </c>
      <c r="BC171" s="99">
        <v>0</v>
      </c>
      <c r="BD171" s="99">
        <v>0</v>
      </c>
      <c r="BE171" s="99">
        <v>0</v>
      </c>
      <c r="BF171" s="110" t="s">
        <v>1460</v>
      </c>
      <c r="BG171" s="110" t="s">
        <v>1460</v>
      </c>
      <c r="BH171" s="110" t="s">
        <v>1460</v>
      </c>
      <c r="BI171" s="110" t="s">
        <v>1460</v>
      </c>
      <c r="BJ171" s="110" t="s">
        <v>1460</v>
      </c>
      <c r="BK171" s="110" t="s">
        <v>1460</v>
      </c>
      <c r="BL171" s="110" t="s">
        <v>1460</v>
      </c>
      <c r="BM171" s="110" t="s">
        <v>1460</v>
      </c>
      <c r="BN171" s="110" t="s">
        <v>1460</v>
      </c>
      <c r="BO171" s="110" t="s">
        <v>1460</v>
      </c>
      <c r="BP171" s="110" t="s">
        <v>1460</v>
      </c>
      <c r="BQ171" s="99">
        <v>0</v>
      </c>
      <c r="BR171" s="99">
        <v>0</v>
      </c>
      <c r="BS171" s="99">
        <v>0</v>
      </c>
      <c r="BT171" s="99">
        <v>0</v>
      </c>
      <c r="BU171" s="99">
        <v>0</v>
      </c>
      <c r="BV171" s="99">
        <v>0</v>
      </c>
      <c r="BW171" s="99">
        <v>0</v>
      </c>
      <c r="BX171" s="99">
        <v>0</v>
      </c>
      <c r="BY171" s="99">
        <v>0</v>
      </c>
      <c r="BZ171" s="99">
        <v>0</v>
      </c>
      <c r="CA171" s="99">
        <v>0</v>
      </c>
      <c r="CB171" s="99">
        <v>0</v>
      </c>
      <c r="CC171" s="99">
        <v>0</v>
      </c>
      <c r="CD171" s="99">
        <v>0</v>
      </c>
      <c r="CE171" s="110" t="s">
        <v>1460</v>
      </c>
      <c r="CF171" s="99">
        <v>0</v>
      </c>
      <c r="CG171" s="99">
        <v>0</v>
      </c>
      <c r="CH171" s="99">
        <v>0</v>
      </c>
      <c r="CI171" s="99">
        <v>0</v>
      </c>
      <c r="CJ171" s="99">
        <v>0</v>
      </c>
      <c r="CK171" s="99">
        <v>0</v>
      </c>
      <c r="CL171" s="99">
        <v>0</v>
      </c>
      <c r="CM171" s="99">
        <v>0</v>
      </c>
      <c r="CN171" s="99">
        <v>0</v>
      </c>
      <c r="CO171" s="99">
        <v>0</v>
      </c>
      <c r="CP171" s="99">
        <v>0</v>
      </c>
      <c r="CQ171" s="110" t="s">
        <v>1460</v>
      </c>
      <c r="CR171" s="113" t="s">
        <v>1460</v>
      </c>
    </row>
    <row r="172" s="93" customFormat="1" ht="15.4" customHeight="1" spans="1:96">
      <c r="A172" s="109" t="s">
        <v>1750</v>
      </c>
      <c r="B172" s="100"/>
      <c r="C172" s="100" t="s">
        <v>1280</v>
      </c>
      <c r="D172" s="100" t="s">
        <v>1751</v>
      </c>
      <c r="E172" s="99">
        <v>0</v>
      </c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110" t="s">
        <v>1460</v>
      </c>
      <c r="L172" s="99">
        <v>0</v>
      </c>
      <c r="M172" s="99">
        <v>0</v>
      </c>
      <c r="N172" s="99">
        <v>0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0</v>
      </c>
      <c r="Y172" s="99">
        <v>0</v>
      </c>
      <c r="Z172" s="99">
        <v>0</v>
      </c>
      <c r="AA172" s="99">
        <v>0</v>
      </c>
      <c r="AB172" s="99">
        <v>0</v>
      </c>
      <c r="AC172" s="99">
        <v>0</v>
      </c>
      <c r="AD172" s="99">
        <v>0</v>
      </c>
      <c r="AE172" s="99">
        <v>0</v>
      </c>
      <c r="AF172" s="99">
        <v>0</v>
      </c>
      <c r="AG172" s="99">
        <v>0</v>
      </c>
      <c r="AH172" s="99">
        <v>0</v>
      </c>
      <c r="AI172" s="99">
        <v>0</v>
      </c>
      <c r="AJ172" s="99">
        <v>0</v>
      </c>
      <c r="AK172" s="99">
        <v>0</v>
      </c>
      <c r="AL172" s="99">
        <v>0</v>
      </c>
      <c r="AM172" s="99">
        <v>0</v>
      </c>
      <c r="AN172" s="99">
        <v>0</v>
      </c>
      <c r="AO172" s="99">
        <v>0</v>
      </c>
      <c r="AP172" s="99">
        <v>0</v>
      </c>
      <c r="AQ172" s="99">
        <v>0</v>
      </c>
      <c r="AR172" s="99">
        <v>0</v>
      </c>
      <c r="AS172" s="99">
        <v>0</v>
      </c>
      <c r="AT172" s="99">
        <v>0</v>
      </c>
      <c r="AU172" s="99">
        <v>0</v>
      </c>
      <c r="AV172" s="99">
        <v>0</v>
      </c>
      <c r="AW172" s="99">
        <v>0</v>
      </c>
      <c r="AX172" s="99">
        <v>0</v>
      </c>
      <c r="AY172" s="99">
        <v>0</v>
      </c>
      <c r="AZ172" s="99">
        <v>0</v>
      </c>
      <c r="BA172" s="99">
        <v>0</v>
      </c>
      <c r="BB172" s="99">
        <v>0</v>
      </c>
      <c r="BC172" s="99">
        <v>0</v>
      </c>
      <c r="BD172" s="99">
        <v>0</v>
      </c>
      <c r="BE172" s="99">
        <v>0</v>
      </c>
      <c r="BF172" s="110" t="s">
        <v>1460</v>
      </c>
      <c r="BG172" s="110" t="s">
        <v>1460</v>
      </c>
      <c r="BH172" s="110" t="s">
        <v>1460</v>
      </c>
      <c r="BI172" s="110" t="s">
        <v>1460</v>
      </c>
      <c r="BJ172" s="110" t="s">
        <v>1460</v>
      </c>
      <c r="BK172" s="110" t="s">
        <v>1460</v>
      </c>
      <c r="BL172" s="110" t="s">
        <v>1460</v>
      </c>
      <c r="BM172" s="110" t="s">
        <v>1460</v>
      </c>
      <c r="BN172" s="110" t="s">
        <v>1460</v>
      </c>
      <c r="BO172" s="110" t="s">
        <v>1460</v>
      </c>
      <c r="BP172" s="110" t="s">
        <v>1460</v>
      </c>
      <c r="BQ172" s="99">
        <v>0</v>
      </c>
      <c r="BR172" s="99">
        <v>0</v>
      </c>
      <c r="BS172" s="99">
        <v>0</v>
      </c>
      <c r="BT172" s="99">
        <v>0</v>
      </c>
      <c r="BU172" s="99">
        <v>0</v>
      </c>
      <c r="BV172" s="99">
        <v>0</v>
      </c>
      <c r="BW172" s="99">
        <v>0</v>
      </c>
      <c r="BX172" s="99">
        <v>0</v>
      </c>
      <c r="BY172" s="99">
        <v>0</v>
      </c>
      <c r="BZ172" s="99">
        <v>0</v>
      </c>
      <c r="CA172" s="99">
        <v>0</v>
      </c>
      <c r="CB172" s="99">
        <v>0</v>
      </c>
      <c r="CC172" s="99">
        <v>0</v>
      </c>
      <c r="CD172" s="99">
        <v>0</v>
      </c>
      <c r="CE172" s="110" t="s">
        <v>1460</v>
      </c>
      <c r="CF172" s="99">
        <v>0</v>
      </c>
      <c r="CG172" s="99">
        <v>0</v>
      </c>
      <c r="CH172" s="99">
        <v>0</v>
      </c>
      <c r="CI172" s="99">
        <v>0</v>
      </c>
      <c r="CJ172" s="99">
        <v>0</v>
      </c>
      <c r="CK172" s="99">
        <v>0</v>
      </c>
      <c r="CL172" s="99">
        <v>0</v>
      </c>
      <c r="CM172" s="99">
        <v>0</v>
      </c>
      <c r="CN172" s="99">
        <v>0</v>
      </c>
      <c r="CO172" s="99">
        <v>0</v>
      </c>
      <c r="CP172" s="99">
        <v>0</v>
      </c>
      <c r="CQ172" s="110" t="s">
        <v>1460</v>
      </c>
      <c r="CR172" s="113" t="s">
        <v>1460</v>
      </c>
    </row>
    <row r="173" s="93" customFormat="1" ht="15.4" customHeight="1" spans="1:96">
      <c r="A173" s="109" t="s">
        <v>1752</v>
      </c>
      <c r="B173" s="100"/>
      <c r="C173" s="100" t="s">
        <v>1280</v>
      </c>
      <c r="D173" s="100" t="s">
        <v>1753</v>
      </c>
      <c r="E173" s="99">
        <v>0</v>
      </c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110" t="s">
        <v>1460</v>
      </c>
      <c r="L173" s="99">
        <v>0</v>
      </c>
      <c r="M173" s="99">
        <v>0</v>
      </c>
      <c r="N173" s="99">
        <v>0</v>
      </c>
      <c r="O173" s="99">
        <v>0</v>
      </c>
      <c r="P173" s="99">
        <v>0</v>
      </c>
      <c r="Q173" s="99">
        <v>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0</v>
      </c>
      <c r="Y173" s="99">
        <v>0</v>
      </c>
      <c r="Z173" s="99">
        <v>0</v>
      </c>
      <c r="AA173" s="99">
        <v>0</v>
      </c>
      <c r="AB173" s="99">
        <v>0</v>
      </c>
      <c r="AC173" s="99">
        <v>0</v>
      </c>
      <c r="AD173" s="99">
        <v>0</v>
      </c>
      <c r="AE173" s="99">
        <v>0</v>
      </c>
      <c r="AF173" s="99">
        <v>0</v>
      </c>
      <c r="AG173" s="99">
        <v>0</v>
      </c>
      <c r="AH173" s="99">
        <v>0</v>
      </c>
      <c r="AI173" s="99">
        <v>0</v>
      </c>
      <c r="AJ173" s="99">
        <v>0</v>
      </c>
      <c r="AK173" s="99">
        <v>0</v>
      </c>
      <c r="AL173" s="99">
        <v>0</v>
      </c>
      <c r="AM173" s="99">
        <v>0</v>
      </c>
      <c r="AN173" s="99">
        <v>0</v>
      </c>
      <c r="AO173" s="99">
        <v>0</v>
      </c>
      <c r="AP173" s="99">
        <v>0</v>
      </c>
      <c r="AQ173" s="99">
        <v>0</v>
      </c>
      <c r="AR173" s="99">
        <v>0</v>
      </c>
      <c r="AS173" s="99">
        <v>0</v>
      </c>
      <c r="AT173" s="99">
        <v>0</v>
      </c>
      <c r="AU173" s="99">
        <v>0</v>
      </c>
      <c r="AV173" s="99">
        <v>0</v>
      </c>
      <c r="AW173" s="99">
        <v>0</v>
      </c>
      <c r="AX173" s="99">
        <v>0</v>
      </c>
      <c r="AY173" s="99">
        <v>0</v>
      </c>
      <c r="AZ173" s="99">
        <v>0</v>
      </c>
      <c r="BA173" s="99">
        <v>0</v>
      </c>
      <c r="BB173" s="99">
        <v>0</v>
      </c>
      <c r="BC173" s="99">
        <v>0</v>
      </c>
      <c r="BD173" s="99">
        <v>0</v>
      </c>
      <c r="BE173" s="99">
        <v>0</v>
      </c>
      <c r="BF173" s="110" t="s">
        <v>1460</v>
      </c>
      <c r="BG173" s="110" t="s">
        <v>1460</v>
      </c>
      <c r="BH173" s="110" t="s">
        <v>1460</v>
      </c>
      <c r="BI173" s="110" t="s">
        <v>1460</v>
      </c>
      <c r="BJ173" s="110" t="s">
        <v>1460</v>
      </c>
      <c r="BK173" s="110" t="s">
        <v>1460</v>
      </c>
      <c r="BL173" s="110" t="s">
        <v>1460</v>
      </c>
      <c r="BM173" s="110" t="s">
        <v>1460</v>
      </c>
      <c r="BN173" s="110" t="s">
        <v>1460</v>
      </c>
      <c r="BO173" s="110" t="s">
        <v>1460</v>
      </c>
      <c r="BP173" s="110" t="s">
        <v>1460</v>
      </c>
      <c r="BQ173" s="99">
        <v>0</v>
      </c>
      <c r="BR173" s="99">
        <v>0</v>
      </c>
      <c r="BS173" s="99">
        <v>0</v>
      </c>
      <c r="BT173" s="99">
        <v>0</v>
      </c>
      <c r="BU173" s="99">
        <v>0</v>
      </c>
      <c r="BV173" s="99">
        <v>0</v>
      </c>
      <c r="BW173" s="99">
        <v>0</v>
      </c>
      <c r="BX173" s="99">
        <v>0</v>
      </c>
      <c r="BY173" s="99">
        <v>0</v>
      </c>
      <c r="BZ173" s="99">
        <v>0</v>
      </c>
      <c r="CA173" s="99">
        <v>0</v>
      </c>
      <c r="CB173" s="99">
        <v>0</v>
      </c>
      <c r="CC173" s="99">
        <v>0</v>
      </c>
      <c r="CD173" s="99">
        <v>0</v>
      </c>
      <c r="CE173" s="110" t="s">
        <v>1460</v>
      </c>
      <c r="CF173" s="99">
        <v>0</v>
      </c>
      <c r="CG173" s="99">
        <v>0</v>
      </c>
      <c r="CH173" s="99">
        <v>0</v>
      </c>
      <c r="CI173" s="99">
        <v>0</v>
      </c>
      <c r="CJ173" s="99">
        <v>0</v>
      </c>
      <c r="CK173" s="99">
        <v>0</v>
      </c>
      <c r="CL173" s="99">
        <v>0</v>
      </c>
      <c r="CM173" s="99">
        <v>0</v>
      </c>
      <c r="CN173" s="99">
        <v>0</v>
      </c>
      <c r="CO173" s="99">
        <v>0</v>
      </c>
      <c r="CP173" s="99">
        <v>0</v>
      </c>
      <c r="CQ173" s="110" t="s">
        <v>1460</v>
      </c>
      <c r="CR173" s="113" t="s">
        <v>1460</v>
      </c>
    </row>
    <row r="174" s="93" customFormat="1" ht="15.4" customHeight="1" spans="1:96">
      <c r="A174" s="109" t="s">
        <v>1754</v>
      </c>
      <c r="B174" s="100"/>
      <c r="C174" s="100" t="s">
        <v>1280</v>
      </c>
      <c r="D174" s="100" t="s">
        <v>1755</v>
      </c>
      <c r="E174" s="99">
        <v>0</v>
      </c>
      <c r="F174" s="99">
        <v>0</v>
      </c>
      <c r="G174" s="99">
        <v>0</v>
      </c>
      <c r="H174" s="99">
        <v>0</v>
      </c>
      <c r="I174" s="99">
        <v>0</v>
      </c>
      <c r="J174" s="99">
        <v>0</v>
      </c>
      <c r="K174" s="110" t="s">
        <v>1460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0</v>
      </c>
      <c r="Y174" s="99">
        <v>0</v>
      </c>
      <c r="Z174" s="99">
        <v>0</v>
      </c>
      <c r="AA174" s="99">
        <v>0</v>
      </c>
      <c r="AB174" s="99">
        <v>0</v>
      </c>
      <c r="AC174" s="99">
        <v>0</v>
      </c>
      <c r="AD174" s="99">
        <v>0</v>
      </c>
      <c r="AE174" s="99">
        <v>0</v>
      </c>
      <c r="AF174" s="99">
        <v>0</v>
      </c>
      <c r="AG174" s="99">
        <v>0</v>
      </c>
      <c r="AH174" s="99">
        <v>0</v>
      </c>
      <c r="AI174" s="99">
        <v>0</v>
      </c>
      <c r="AJ174" s="99">
        <v>0</v>
      </c>
      <c r="AK174" s="99">
        <v>0</v>
      </c>
      <c r="AL174" s="99">
        <v>0</v>
      </c>
      <c r="AM174" s="99">
        <v>0</v>
      </c>
      <c r="AN174" s="99">
        <v>0</v>
      </c>
      <c r="AO174" s="99">
        <v>0</v>
      </c>
      <c r="AP174" s="99">
        <v>0</v>
      </c>
      <c r="AQ174" s="99">
        <v>0</v>
      </c>
      <c r="AR174" s="99">
        <v>0</v>
      </c>
      <c r="AS174" s="99">
        <v>0</v>
      </c>
      <c r="AT174" s="99">
        <v>0</v>
      </c>
      <c r="AU174" s="99">
        <v>0</v>
      </c>
      <c r="AV174" s="99">
        <v>0</v>
      </c>
      <c r="AW174" s="99">
        <v>0</v>
      </c>
      <c r="AX174" s="99">
        <v>0</v>
      </c>
      <c r="AY174" s="99">
        <v>0</v>
      </c>
      <c r="AZ174" s="99">
        <v>0</v>
      </c>
      <c r="BA174" s="99">
        <v>0</v>
      </c>
      <c r="BB174" s="99">
        <v>0</v>
      </c>
      <c r="BC174" s="99">
        <v>0</v>
      </c>
      <c r="BD174" s="99">
        <v>0</v>
      </c>
      <c r="BE174" s="99">
        <v>0</v>
      </c>
      <c r="BF174" s="110" t="s">
        <v>1460</v>
      </c>
      <c r="BG174" s="110" t="s">
        <v>1460</v>
      </c>
      <c r="BH174" s="110" t="s">
        <v>1460</v>
      </c>
      <c r="BI174" s="110" t="s">
        <v>1460</v>
      </c>
      <c r="BJ174" s="110" t="s">
        <v>1460</v>
      </c>
      <c r="BK174" s="110" t="s">
        <v>1460</v>
      </c>
      <c r="BL174" s="110" t="s">
        <v>1460</v>
      </c>
      <c r="BM174" s="110" t="s">
        <v>1460</v>
      </c>
      <c r="BN174" s="110" t="s">
        <v>1460</v>
      </c>
      <c r="BO174" s="110" t="s">
        <v>1460</v>
      </c>
      <c r="BP174" s="110" t="s">
        <v>1460</v>
      </c>
      <c r="BQ174" s="99">
        <v>0</v>
      </c>
      <c r="BR174" s="99">
        <v>0</v>
      </c>
      <c r="BS174" s="99">
        <v>0</v>
      </c>
      <c r="BT174" s="99">
        <v>0</v>
      </c>
      <c r="BU174" s="99">
        <v>0</v>
      </c>
      <c r="BV174" s="99">
        <v>0</v>
      </c>
      <c r="BW174" s="99">
        <v>0</v>
      </c>
      <c r="BX174" s="99">
        <v>0</v>
      </c>
      <c r="BY174" s="99">
        <v>0</v>
      </c>
      <c r="BZ174" s="99">
        <v>0</v>
      </c>
      <c r="CA174" s="99">
        <v>0</v>
      </c>
      <c r="CB174" s="99">
        <v>0</v>
      </c>
      <c r="CC174" s="99">
        <v>0</v>
      </c>
      <c r="CD174" s="99">
        <v>0</v>
      </c>
      <c r="CE174" s="110" t="s">
        <v>1460</v>
      </c>
      <c r="CF174" s="99">
        <v>0</v>
      </c>
      <c r="CG174" s="99">
        <v>0</v>
      </c>
      <c r="CH174" s="99">
        <v>0</v>
      </c>
      <c r="CI174" s="99">
        <v>0</v>
      </c>
      <c r="CJ174" s="99">
        <v>0</v>
      </c>
      <c r="CK174" s="99">
        <v>0</v>
      </c>
      <c r="CL174" s="99">
        <v>0</v>
      </c>
      <c r="CM174" s="99">
        <v>0</v>
      </c>
      <c r="CN174" s="99">
        <v>0</v>
      </c>
      <c r="CO174" s="99">
        <v>0</v>
      </c>
      <c r="CP174" s="99">
        <v>0</v>
      </c>
      <c r="CQ174" s="110" t="s">
        <v>1460</v>
      </c>
      <c r="CR174" s="113" t="s">
        <v>1460</v>
      </c>
    </row>
    <row r="175" s="93" customFormat="1" ht="15.4" customHeight="1" spans="1:96">
      <c r="A175" s="109" t="s">
        <v>1756</v>
      </c>
      <c r="B175" s="100"/>
      <c r="C175" s="100" t="s">
        <v>1280</v>
      </c>
      <c r="D175" s="100" t="s">
        <v>1757</v>
      </c>
      <c r="E175" s="99">
        <v>96000</v>
      </c>
      <c r="F175" s="99">
        <v>0</v>
      </c>
      <c r="G175" s="99">
        <v>0</v>
      </c>
      <c r="H175" s="99">
        <v>0</v>
      </c>
      <c r="I175" s="99">
        <v>0</v>
      </c>
      <c r="J175" s="99">
        <v>0</v>
      </c>
      <c r="K175" s="110" t="s">
        <v>1460</v>
      </c>
      <c r="L175" s="99">
        <v>0</v>
      </c>
      <c r="M175" s="99">
        <v>0</v>
      </c>
      <c r="N175" s="99">
        <v>0</v>
      </c>
      <c r="O175" s="99">
        <v>76000</v>
      </c>
      <c r="P175" s="99">
        <v>0</v>
      </c>
      <c r="Q175" s="99">
        <v>31317.5</v>
      </c>
      <c r="R175" s="99">
        <v>0</v>
      </c>
      <c r="S175" s="99">
        <v>171</v>
      </c>
      <c r="T175" s="99">
        <v>1700</v>
      </c>
      <c r="U175" s="99">
        <v>0</v>
      </c>
      <c r="V175" s="99">
        <v>4890.32</v>
      </c>
      <c r="W175" s="99">
        <v>0</v>
      </c>
      <c r="X175" s="99">
        <v>0</v>
      </c>
      <c r="Y175" s="99">
        <v>19672.1</v>
      </c>
      <c r="Z175" s="99">
        <v>0</v>
      </c>
      <c r="AA175" s="99">
        <v>1096.76</v>
      </c>
      <c r="AB175" s="99">
        <v>0</v>
      </c>
      <c r="AC175" s="99">
        <v>0</v>
      </c>
      <c r="AD175" s="99">
        <v>3250</v>
      </c>
      <c r="AE175" s="99">
        <v>0</v>
      </c>
      <c r="AF175" s="99">
        <v>0</v>
      </c>
      <c r="AG175" s="99">
        <v>0</v>
      </c>
      <c r="AH175" s="99">
        <v>0</v>
      </c>
      <c r="AI175" s="99">
        <v>5052</v>
      </c>
      <c r="AJ175" s="99">
        <v>0</v>
      </c>
      <c r="AK175" s="99">
        <v>6200.32</v>
      </c>
      <c r="AL175" s="99">
        <v>0</v>
      </c>
      <c r="AM175" s="99">
        <v>0</v>
      </c>
      <c r="AN175" s="99">
        <v>0</v>
      </c>
      <c r="AO175" s="99">
        <v>0</v>
      </c>
      <c r="AP175" s="99">
        <v>2650</v>
      </c>
      <c r="AQ175" s="99">
        <v>0</v>
      </c>
      <c r="AR175" s="99">
        <v>0</v>
      </c>
      <c r="AS175" s="99">
        <v>0</v>
      </c>
      <c r="AT175" s="99">
        <v>0</v>
      </c>
      <c r="AU175" s="99">
        <v>0</v>
      </c>
      <c r="AV175" s="99">
        <v>0</v>
      </c>
      <c r="AW175" s="99">
        <v>0</v>
      </c>
      <c r="AX175" s="99">
        <v>0</v>
      </c>
      <c r="AY175" s="99">
        <v>0</v>
      </c>
      <c r="AZ175" s="99">
        <v>0</v>
      </c>
      <c r="BA175" s="99">
        <v>0</v>
      </c>
      <c r="BB175" s="99">
        <v>0</v>
      </c>
      <c r="BC175" s="99">
        <v>0</v>
      </c>
      <c r="BD175" s="99">
        <v>0</v>
      </c>
      <c r="BE175" s="99">
        <v>0</v>
      </c>
      <c r="BF175" s="110" t="s">
        <v>1460</v>
      </c>
      <c r="BG175" s="110" t="s">
        <v>1460</v>
      </c>
      <c r="BH175" s="110" t="s">
        <v>1460</v>
      </c>
      <c r="BI175" s="110" t="s">
        <v>1460</v>
      </c>
      <c r="BJ175" s="110" t="s">
        <v>1460</v>
      </c>
      <c r="BK175" s="110" t="s">
        <v>1460</v>
      </c>
      <c r="BL175" s="110" t="s">
        <v>1460</v>
      </c>
      <c r="BM175" s="110" t="s">
        <v>1460</v>
      </c>
      <c r="BN175" s="110" t="s">
        <v>1460</v>
      </c>
      <c r="BO175" s="110" t="s">
        <v>1460</v>
      </c>
      <c r="BP175" s="110" t="s">
        <v>1460</v>
      </c>
      <c r="BQ175" s="99">
        <v>20000</v>
      </c>
      <c r="BR175" s="99">
        <v>0</v>
      </c>
      <c r="BS175" s="99">
        <v>20000</v>
      </c>
      <c r="BT175" s="99">
        <v>0</v>
      </c>
      <c r="BU175" s="99">
        <v>0</v>
      </c>
      <c r="BV175" s="99">
        <v>0</v>
      </c>
      <c r="BW175" s="99">
        <v>0</v>
      </c>
      <c r="BX175" s="99">
        <v>0</v>
      </c>
      <c r="BY175" s="99">
        <v>0</v>
      </c>
      <c r="BZ175" s="99">
        <v>0</v>
      </c>
      <c r="CA175" s="99">
        <v>0</v>
      </c>
      <c r="CB175" s="99">
        <v>0</v>
      </c>
      <c r="CC175" s="99">
        <v>0</v>
      </c>
      <c r="CD175" s="99">
        <v>0</v>
      </c>
      <c r="CE175" s="110" t="s">
        <v>1460</v>
      </c>
      <c r="CF175" s="99">
        <v>0</v>
      </c>
      <c r="CG175" s="99">
        <v>0</v>
      </c>
      <c r="CH175" s="99">
        <v>0</v>
      </c>
      <c r="CI175" s="99">
        <v>0</v>
      </c>
      <c r="CJ175" s="99">
        <v>0</v>
      </c>
      <c r="CK175" s="99">
        <v>0</v>
      </c>
      <c r="CL175" s="99">
        <v>0</v>
      </c>
      <c r="CM175" s="99">
        <v>0</v>
      </c>
      <c r="CN175" s="99">
        <v>0</v>
      </c>
      <c r="CO175" s="99">
        <v>0</v>
      </c>
      <c r="CP175" s="99">
        <v>0</v>
      </c>
      <c r="CQ175" s="110" t="s">
        <v>1460</v>
      </c>
      <c r="CR175" s="113" t="s">
        <v>1460</v>
      </c>
    </row>
    <row r="176" s="93" customFormat="1" ht="15.4" customHeight="1" spans="1:96">
      <c r="A176" s="109" t="s">
        <v>1758</v>
      </c>
      <c r="B176" s="100"/>
      <c r="C176" s="100" t="s">
        <v>1280</v>
      </c>
      <c r="D176" s="100" t="s">
        <v>1759</v>
      </c>
      <c r="E176" s="99">
        <v>96000</v>
      </c>
      <c r="F176" s="99">
        <v>0</v>
      </c>
      <c r="G176" s="99">
        <v>0</v>
      </c>
      <c r="H176" s="99">
        <v>0</v>
      </c>
      <c r="I176" s="99">
        <v>0</v>
      </c>
      <c r="J176" s="99">
        <v>0</v>
      </c>
      <c r="K176" s="110" t="s">
        <v>1460</v>
      </c>
      <c r="L176" s="99">
        <v>0</v>
      </c>
      <c r="M176" s="99">
        <v>0</v>
      </c>
      <c r="N176" s="99">
        <v>0</v>
      </c>
      <c r="O176" s="99">
        <v>76000</v>
      </c>
      <c r="P176" s="99">
        <v>0</v>
      </c>
      <c r="Q176" s="99">
        <v>31317.5</v>
      </c>
      <c r="R176" s="99">
        <v>0</v>
      </c>
      <c r="S176" s="99">
        <v>171</v>
      </c>
      <c r="T176" s="99">
        <v>1700</v>
      </c>
      <c r="U176" s="99">
        <v>0</v>
      </c>
      <c r="V176" s="99">
        <v>4890.32</v>
      </c>
      <c r="W176" s="99">
        <v>0</v>
      </c>
      <c r="X176" s="99">
        <v>0</v>
      </c>
      <c r="Y176" s="99">
        <v>19672.1</v>
      </c>
      <c r="Z176" s="99">
        <v>0</v>
      </c>
      <c r="AA176" s="99">
        <v>1096.76</v>
      </c>
      <c r="AB176" s="99">
        <v>0</v>
      </c>
      <c r="AC176" s="99">
        <v>0</v>
      </c>
      <c r="AD176" s="99">
        <v>3250</v>
      </c>
      <c r="AE176" s="99">
        <v>0</v>
      </c>
      <c r="AF176" s="99">
        <v>0</v>
      </c>
      <c r="AG176" s="99">
        <v>0</v>
      </c>
      <c r="AH176" s="99">
        <v>0</v>
      </c>
      <c r="AI176" s="99">
        <v>5052</v>
      </c>
      <c r="AJ176" s="99">
        <v>0</v>
      </c>
      <c r="AK176" s="99">
        <v>6200.32</v>
      </c>
      <c r="AL176" s="99">
        <v>0</v>
      </c>
      <c r="AM176" s="99">
        <v>0</v>
      </c>
      <c r="AN176" s="99">
        <v>0</v>
      </c>
      <c r="AO176" s="99">
        <v>0</v>
      </c>
      <c r="AP176" s="99">
        <v>2650</v>
      </c>
      <c r="AQ176" s="99">
        <v>0</v>
      </c>
      <c r="AR176" s="99">
        <v>0</v>
      </c>
      <c r="AS176" s="99">
        <v>0</v>
      </c>
      <c r="AT176" s="99">
        <v>0</v>
      </c>
      <c r="AU176" s="99">
        <v>0</v>
      </c>
      <c r="AV176" s="99">
        <v>0</v>
      </c>
      <c r="AW176" s="99">
        <v>0</v>
      </c>
      <c r="AX176" s="99">
        <v>0</v>
      </c>
      <c r="AY176" s="99">
        <v>0</v>
      </c>
      <c r="AZ176" s="99">
        <v>0</v>
      </c>
      <c r="BA176" s="99">
        <v>0</v>
      </c>
      <c r="BB176" s="99">
        <v>0</v>
      </c>
      <c r="BC176" s="99">
        <v>0</v>
      </c>
      <c r="BD176" s="99">
        <v>0</v>
      </c>
      <c r="BE176" s="99">
        <v>0</v>
      </c>
      <c r="BF176" s="110" t="s">
        <v>1460</v>
      </c>
      <c r="BG176" s="110" t="s">
        <v>1460</v>
      </c>
      <c r="BH176" s="110" t="s">
        <v>1460</v>
      </c>
      <c r="BI176" s="110" t="s">
        <v>1460</v>
      </c>
      <c r="BJ176" s="110" t="s">
        <v>1460</v>
      </c>
      <c r="BK176" s="110" t="s">
        <v>1460</v>
      </c>
      <c r="BL176" s="110" t="s">
        <v>1460</v>
      </c>
      <c r="BM176" s="110" t="s">
        <v>1460</v>
      </c>
      <c r="BN176" s="110" t="s">
        <v>1460</v>
      </c>
      <c r="BO176" s="110" t="s">
        <v>1460</v>
      </c>
      <c r="BP176" s="110" t="s">
        <v>1460</v>
      </c>
      <c r="BQ176" s="99">
        <v>20000</v>
      </c>
      <c r="BR176" s="99">
        <v>0</v>
      </c>
      <c r="BS176" s="99">
        <v>20000</v>
      </c>
      <c r="BT176" s="99">
        <v>0</v>
      </c>
      <c r="BU176" s="99">
        <v>0</v>
      </c>
      <c r="BV176" s="99">
        <v>0</v>
      </c>
      <c r="BW176" s="99">
        <v>0</v>
      </c>
      <c r="BX176" s="99">
        <v>0</v>
      </c>
      <c r="BY176" s="99">
        <v>0</v>
      </c>
      <c r="BZ176" s="99">
        <v>0</v>
      </c>
      <c r="CA176" s="99">
        <v>0</v>
      </c>
      <c r="CB176" s="99">
        <v>0</v>
      </c>
      <c r="CC176" s="99">
        <v>0</v>
      </c>
      <c r="CD176" s="99">
        <v>0</v>
      </c>
      <c r="CE176" s="110" t="s">
        <v>1460</v>
      </c>
      <c r="CF176" s="99">
        <v>0</v>
      </c>
      <c r="CG176" s="99">
        <v>0</v>
      </c>
      <c r="CH176" s="99">
        <v>0</v>
      </c>
      <c r="CI176" s="99">
        <v>0</v>
      </c>
      <c r="CJ176" s="99">
        <v>0</v>
      </c>
      <c r="CK176" s="99">
        <v>0</v>
      </c>
      <c r="CL176" s="99">
        <v>0</v>
      </c>
      <c r="CM176" s="99">
        <v>0</v>
      </c>
      <c r="CN176" s="99">
        <v>0</v>
      </c>
      <c r="CO176" s="99">
        <v>0</v>
      </c>
      <c r="CP176" s="99">
        <v>0</v>
      </c>
      <c r="CQ176" s="110" t="s">
        <v>1460</v>
      </c>
      <c r="CR176" s="113" t="s">
        <v>1460</v>
      </c>
    </row>
    <row r="177" s="93" customFormat="1" ht="15.4" customHeight="1" spans="1:96">
      <c r="A177" s="109" t="s">
        <v>1760</v>
      </c>
      <c r="B177" s="100"/>
      <c r="C177" s="100" t="s">
        <v>1280</v>
      </c>
      <c r="D177" s="100" t="s">
        <v>1761</v>
      </c>
      <c r="E177" s="99">
        <v>4747722.96</v>
      </c>
      <c r="F177" s="99">
        <v>3854073.78</v>
      </c>
      <c r="G177" s="99">
        <v>770939</v>
      </c>
      <c r="H177" s="99">
        <v>1445043.32</v>
      </c>
      <c r="I177" s="99">
        <v>618515.5</v>
      </c>
      <c r="J177" s="99">
        <v>814972.96</v>
      </c>
      <c r="K177" s="110" t="s">
        <v>1460</v>
      </c>
      <c r="L177" s="99">
        <v>0</v>
      </c>
      <c r="M177" s="99">
        <v>0</v>
      </c>
      <c r="N177" s="99">
        <v>204603</v>
      </c>
      <c r="O177" s="99">
        <v>334707.74</v>
      </c>
      <c r="P177" s="99">
        <v>56000</v>
      </c>
      <c r="Q177" s="99">
        <v>7913.39</v>
      </c>
      <c r="R177" s="99">
        <v>0</v>
      </c>
      <c r="S177" s="99">
        <v>259</v>
      </c>
      <c r="T177" s="99">
        <v>7883.97</v>
      </c>
      <c r="U177" s="99">
        <v>47400</v>
      </c>
      <c r="V177" s="99">
        <v>42165.41</v>
      </c>
      <c r="W177" s="99">
        <v>0</v>
      </c>
      <c r="X177" s="99">
        <v>0</v>
      </c>
      <c r="Y177" s="99">
        <v>45246.15</v>
      </c>
      <c r="Z177" s="99">
        <v>0</v>
      </c>
      <c r="AA177" s="99">
        <v>13857.7</v>
      </c>
      <c r="AB177" s="99">
        <v>12370</v>
      </c>
      <c r="AC177" s="99">
        <v>0</v>
      </c>
      <c r="AD177" s="99">
        <v>50031</v>
      </c>
      <c r="AE177" s="99">
        <v>0</v>
      </c>
      <c r="AF177" s="99">
        <v>0</v>
      </c>
      <c r="AG177" s="99">
        <v>0</v>
      </c>
      <c r="AH177" s="99">
        <v>0</v>
      </c>
      <c r="AI177" s="99">
        <v>10265.3</v>
      </c>
      <c r="AJ177" s="99">
        <v>0</v>
      </c>
      <c r="AK177" s="99">
        <v>41315.82</v>
      </c>
      <c r="AL177" s="99">
        <v>0</v>
      </c>
      <c r="AM177" s="99">
        <v>0</v>
      </c>
      <c r="AN177" s="99">
        <v>0</v>
      </c>
      <c r="AO177" s="99">
        <v>0</v>
      </c>
      <c r="AP177" s="99">
        <v>0</v>
      </c>
      <c r="AQ177" s="99">
        <v>558941.44</v>
      </c>
      <c r="AR177" s="99">
        <v>0</v>
      </c>
      <c r="AS177" s="99">
        <v>0</v>
      </c>
      <c r="AT177" s="99">
        <v>0</v>
      </c>
      <c r="AU177" s="99">
        <v>0</v>
      </c>
      <c r="AV177" s="99">
        <v>0</v>
      </c>
      <c r="AW177" s="99">
        <v>4600</v>
      </c>
      <c r="AX177" s="99">
        <v>0</v>
      </c>
      <c r="AY177" s="99">
        <v>0</v>
      </c>
      <c r="AZ177" s="99">
        <v>0</v>
      </c>
      <c r="BA177" s="99">
        <v>0</v>
      </c>
      <c r="BB177" s="99">
        <v>554341.44</v>
      </c>
      <c r="BC177" s="99">
        <v>0</v>
      </c>
      <c r="BD177" s="99">
        <v>0</v>
      </c>
      <c r="BE177" s="99">
        <v>0</v>
      </c>
      <c r="BF177" s="110" t="s">
        <v>1460</v>
      </c>
      <c r="BG177" s="110" t="s">
        <v>1460</v>
      </c>
      <c r="BH177" s="110" t="s">
        <v>1460</v>
      </c>
      <c r="BI177" s="110" t="s">
        <v>1460</v>
      </c>
      <c r="BJ177" s="110" t="s">
        <v>1460</v>
      </c>
      <c r="BK177" s="110" t="s">
        <v>1460</v>
      </c>
      <c r="BL177" s="110" t="s">
        <v>1460</v>
      </c>
      <c r="BM177" s="110" t="s">
        <v>1460</v>
      </c>
      <c r="BN177" s="110" t="s">
        <v>1460</v>
      </c>
      <c r="BO177" s="110" t="s">
        <v>1460</v>
      </c>
      <c r="BP177" s="110" t="s">
        <v>1460</v>
      </c>
      <c r="BQ177" s="99">
        <v>0</v>
      </c>
      <c r="BR177" s="99">
        <v>0</v>
      </c>
      <c r="BS177" s="99">
        <v>0</v>
      </c>
      <c r="BT177" s="99">
        <v>0</v>
      </c>
      <c r="BU177" s="99">
        <v>0</v>
      </c>
      <c r="BV177" s="99">
        <v>0</v>
      </c>
      <c r="BW177" s="99">
        <v>0</v>
      </c>
      <c r="BX177" s="99">
        <v>0</v>
      </c>
      <c r="BY177" s="99">
        <v>0</v>
      </c>
      <c r="BZ177" s="99">
        <v>0</v>
      </c>
      <c r="CA177" s="99">
        <v>0</v>
      </c>
      <c r="CB177" s="99">
        <v>0</v>
      </c>
      <c r="CC177" s="99">
        <v>0</v>
      </c>
      <c r="CD177" s="99">
        <v>0</v>
      </c>
      <c r="CE177" s="110" t="s">
        <v>1460</v>
      </c>
      <c r="CF177" s="99">
        <v>0</v>
      </c>
      <c r="CG177" s="99">
        <v>0</v>
      </c>
      <c r="CH177" s="99">
        <v>0</v>
      </c>
      <c r="CI177" s="99">
        <v>0</v>
      </c>
      <c r="CJ177" s="99">
        <v>0</v>
      </c>
      <c r="CK177" s="99">
        <v>0</v>
      </c>
      <c r="CL177" s="99">
        <v>0</v>
      </c>
      <c r="CM177" s="99">
        <v>0</v>
      </c>
      <c r="CN177" s="99">
        <v>0</v>
      </c>
      <c r="CO177" s="99">
        <v>0</v>
      </c>
      <c r="CP177" s="99">
        <v>0</v>
      </c>
      <c r="CQ177" s="110" t="s">
        <v>1460</v>
      </c>
      <c r="CR177" s="113" t="s">
        <v>1460</v>
      </c>
    </row>
    <row r="178" s="93" customFormat="1" ht="15.4" customHeight="1" spans="1:96">
      <c r="A178" s="109" t="s">
        <v>1762</v>
      </c>
      <c r="B178" s="100"/>
      <c r="C178" s="100" t="s">
        <v>1280</v>
      </c>
      <c r="D178" s="100" t="s">
        <v>1465</v>
      </c>
      <c r="E178" s="99">
        <v>4747722.96</v>
      </c>
      <c r="F178" s="99">
        <v>3854073.78</v>
      </c>
      <c r="G178" s="99">
        <v>770939</v>
      </c>
      <c r="H178" s="99">
        <v>1445043.32</v>
      </c>
      <c r="I178" s="99">
        <v>618515.5</v>
      </c>
      <c r="J178" s="99">
        <v>814972.96</v>
      </c>
      <c r="K178" s="110" t="s">
        <v>1460</v>
      </c>
      <c r="L178" s="99">
        <v>0</v>
      </c>
      <c r="M178" s="99">
        <v>0</v>
      </c>
      <c r="N178" s="99">
        <v>204603</v>
      </c>
      <c r="O178" s="99">
        <v>334707.74</v>
      </c>
      <c r="P178" s="99">
        <v>56000</v>
      </c>
      <c r="Q178" s="99">
        <v>7913.39</v>
      </c>
      <c r="R178" s="99">
        <v>0</v>
      </c>
      <c r="S178" s="99">
        <v>259</v>
      </c>
      <c r="T178" s="99">
        <v>7883.97</v>
      </c>
      <c r="U178" s="99">
        <v>47400</v>
      </c>
      <c r="V178" s="99">
        <v>42165.41</v>
      </c>
      <c r="W178" s="99">
        <v>0</v>
      </c>
      <c r="X178" s="99">
        <v>0</v>
      </c>
      <c r="Y178" s="99">
        <v>45246.15</v>
      </c>
      <c r="Z178" s="99">
        <v>0</v>
      </c>
      <c r="AA178" s="99">
        <v>13857.7</v>
      </c>
      <c r="AB178" s="99">
        <v>12370</v>
      </c>
      <c r="AC178" s="99">
        <v>0</v>
      </c>
      <c r="AD178" s="99">
        <v>50031</v>
      </c>
      <c r="AE178" s="99">
        <v>0</v>
      </c>
      <c r="AF178" s="99">
        <v>0</v>
      </c>
      <c r="AG178" s="99">
        <v>0</v>
      </c>
      <c r="AH178" s="99">
        <v>0</v>
      </c>
      <c r="AI178" s="99">
        <v>10265.3</v>
      </c>
      <c r="AJ178" s="99">
        <v>0</v>
      </c>
      <c r="AK178" s="99">
        <v>41315.82</v>
      </c>
      <c r="AL178" s="99">
        <v>0</v>
      </c>
      <c r="AM178" s="99">
        <v>0</v>
      </c>
      <c r="AN178" s="99">
        <v>0</v>
      </c>
      <c r="AO178" s="99">
        <v>0</v>
      </c>
      <c r="AP178" s="99">
        <v>0</v>
      </c>
      <c r="AQ178" s="99">
        <v>558941.44</v>
      </c>
      <c r="AR178" s="99">
        <v>0</v>
      </c>
      <c r="AS178" s="99">
        <v>0</v>
      </c>
      <c r="AT178" s="99">
        <v>0</v>
      </c>
      <c r="AU178" s="99">
        <v>0</v>
      </c>
      <c r="AV178" s="99">
        <v>0</v>
      </c>
      <c r="AW178" s="99">
        <v>4600</v>
      </c>
      <c r="AX178" s="99">
        <v>0</v>
      </c>
      <c r="AY178" s="99">
        <v>0</v>
      </c>
      <c r="AZ178" s="99">
        <v>0</v>
      </c>
      <c r="BA178" s="99">
        <v>0</v>
      </c>
      <c r="BB178" s="99">
        <v>554341.44</v>
      </c>
      <c r="BC178" s="99">
        <v>0</v>
      </c>
      <c r="BD178" s="99">
        <v>0</v>
      </c>
      <c r="BE178" s="99">
        <v>0</v>
      </c>
      <c r="BF178" s="110" t="s">
        <v>1460</v>
      </c>
      <c r="BG178" s="110" t="s">
        <v>1460</v>
      </c>
      <c r="BH178" s="110" t="s">
        <v>1460</v>
      </c>
      <c r="BI178" s="110" t="s">
        <v>1460</v>
      </c>
      <c r="BJ178" s="110" t="s">
        <v>1460</v>
      </c>
      <c r="BK178" s="110" t="s">
        <v>1460</v>
      </c>
      <c r="BL178" s="110" t="s">
        <v>1460</v>
      </c>
      <c r="BM178" s="110" t="s">
        <v>1460</v>
      </c>
      <c r="BN178" s="110" t="s">
        <v>1460</v>
      </c>
      <c r="BO178" s="110" t="s">
        <v>1460</v>
      </c>
      <c r="BP178" s="110" t="s">
        <v>1460</v>
      </c>
      <c r="BQ178" s="99">
        <v>0</v>
      </c>
      <c r="BR178" s="99">
        <v>0</v>
      </c>
      <c r="BS178" s="99">
        <v>0</v>
      </c>
      <c r="BT178" s="99">
        <v>0</v>
      </c>
      <c r="BU178" s="99">
        <v>0</v>
      </c>
      <c r="BV178" s="99">
        <v>0</v>
      </c>
      <c r="BW178" s="99">
        <v>0</v>
      </c>
      <c r="BX178" s="99">
        <v>0</v>
      </c>
      <c r="BY178" s="99">
        <v>0</v>
      </c>
      <c r="BZ178" s="99">
        <v>0</v>
      </c>
      <c r="CA178" s="99">
        <v>0</v>
      </c>
      <c r="CB178" s="99">
        <v>0</v>
      </c>
      <c r="CC178" s="99">
        <v>0</v>
      </c>
      <c r="CD178" s="99">
        <v>0</v>
      </c>
      <c r="CE178" s="110" t="s">
        <v>1460</v>
      </c>
      <c r="CF178" s="99">
        <v>0</v>
      </c>
      <c r="CG178" s="99">
        <v>0</v>
      </c>
      <c r="CH178" s="99">
        <v>0</v>
      </c>
      <c r="CI178" s="99">
        <v>0</v>
      </c>
      <c r="CJ178" s="99">
        <v>0</v>
      </c>
      <c r="CK178" s="99">
        <v>0</v>
      </c>
      <c r="CL178" s="99">
        <v>0</v>
      </c>
      <c r="CM178" s="99">
        <v>0</v>
      </c>
      <c r="CN178" s="99">
        <v>0</v>
      </c>
      <c r="CO178" s="99">
        <v>0</v>
      </c>
      <c r="CP178" s="99">
        <v>0</v>
      </c>
      <c r="CQ178" s="110" t="s">
        <v>1460</v>
      </c>
      <c r="CR178" s="113" t="s">
        <v>1460</v>
      </c>
    </row>
    <row r="179" s="93" customFormat="1" ht="15.4" customHeight="1" spans="1:96">
      <c r="A179" s="109" t="s">
        <v>1763</v>
      </c>
      <c r="B179" s="100"/>
      <c r="C179" s="100" t="s">
        <v>1280</v>
      </c>
      <c r="D179" s="100" t="s">
        <v>1764</v>
      </c>
      <c r="E179" s="99">
        <v>0</v>
      </c>
      <c r="F179" s="99">
        <v>0</v>
      </c>
      <c r="G179" s="99">
        <v>0</v>
      </c>
      <c r="H179" s="99">
        <v>0</v>
      </c>
      <c r="I179" s="99">
        <v>0</v>
      </c>
      <c r="J179" s="99">
        <v>0</v>
      </c>
      <c r="K179" s="110" t="s">
        <v>1460</v>
      </c>
      <c r="L179" s="99">
        <v>0</v>
      </c>
      <c r="M179" s="99">
        <v>0</v>
      </c>
      <c r="N179" s="99">
        <v>0</v>
      </c>
      <c r="O179" s="99">
        <v>0</v>
      </c>
      <c r="P179" s="99">
        <v>0</v>
      </c>
      <c r="Q179" s="99">
        <v>0</v>
      </c>
      <c r="R179" s="99">
        <v>0</v>
      </c>
      <c r="S179" s="99">
        <v>0</v>
      </c>
      <c r="T179" s="99">
        <v>0</v>
      </c>
      <c r="U179" s="99">
        <v>0</v>
      </c>
      <c r="V179" s="99">
        <v>0</v>
      </c>
      <c r="W179" s="99">
        <v>0</v>
      </c>
      <c r="X179" s="99">
        <v>0</v>
      </c>
      <c r="Y179" s="99">
        <v>0</v>
      </c>
      <c r="Z179" s="99">
        <v>0</v>
      </c>
      <c r="AA179" s="99">
        <v>0</v>
      </c>
      <c r="AB179" s="99">
        <v>0</v>
      </c>
      <c r="AC179" s="99">
        <v>0</v>
      </c>
      <c r="AD179" s="99">
        <v>0</v>
      </c>
      <c r="AE179" s="99">
        <v>0</v>
      </c>
      <c r="AF179" s="99">
        <v>0</v>
      </c>
      <c r="AG179" s="99">
        <v>0</v>
      </c>
      <c r="AH179" s="99">
        <v>0</v>
      </c>
      <c r="AI179" s="99">
        <v>0</v>
      </c>
      <c r="AJ179" s="99">
        <v>0</v>
      </c>
      <c r="AK179" s="99">
        <v>0</v>
      </c>
      <c r="AL179" s="99">
        <v>0</v>
      </c>
      <c r="AM179" s="99">
        <v>0</v>
      </c>
      <c r="AN179" s="99">
        <v>0</v>
      </c>
      <c r="AO179" s="99">
        <v>0</v>
      </c>
      <c r="AP179" s="99">
        <v>0</v>
      </c>
      <c r="AQ179" s="99">
        <v>0</v>
      </c>
      <c r="AR179" s="99">
        <v>0</v>
      </c>
      <c r="AS179" s="99">
        <v>0</v>
      </c>
      <c r="AT179" s="99">
        <v>0</v>
      </c>
      <c r="AU179" s="99">
        <v>0</v>
      </c>
      <c r="AV179" s="99">
        <v>0</v>
      </c>
      <c r="AW179" s="99">
        <v>0</v>
      </c>
      <c r="AX179" s="99">
        <v>0</v>
      </c>
      <c r="AY179" s="99">
        <v>0</v>
      </c>
      <c r="AZ179" s="99">
        <v>0</v>
      </c>
      <c r="BA179" s="99">
        <v>0</v>
      </c>
      <c r="BB179" s="99">
        <v>0</v>
      </c>
      <c r="BC179" s="99">
        <v>0</v>
      </c>
      <c r="BD179" s="99">
        <v>0</v>
      </c>
      <c r="BE179" s="99">
        <v>0</v>
      </c>
      <c r="BF179" s="110" t="s">
        <v>1460</v>
      </c>
      <c r="BG179" s="110" t="s">
        <v>1460</v>
      </c>
      <c r="BH179" s="110" t="s">
        <v>1460</v>
      </c>
      <c r="BI179" s="110" t="s">
        <v>1460</v>
      </c>
      <c r="BJ179" s="110" t="s">
        <v>1460</v>
      </c>
      <c r="BK179" s="110" t="s">
        <v>1460</v>
      </c>
      <c r="BL179" s="110" t="s">
        <v>1460</v>
      </c>
      <c r="BM179" s="110" t="s">
        <v>1460</v>
      </c>
      <c r="BN179" s="110" t="s">
        <v>1460</v>
      </c>
      <c r="BO179" s="110" t="s">
        <v>1460</v>
      </c>
      <c r="BP179" s="110" t="s">
        <v>1460</v>
      </c>
      <c r="BQ179" s="99">
        <v>0</v>
      </c>
      <c r="BR179" s="99">
        <v>0</v>
      </c>
      <c r="BS179" s="99">
        <v>0</v>
      </c>
      <c r="BT179" s="99">
        <v>0</v>
      </c>
      <c r="BU179" s="99">
        <v>0</v>
      </c>
      <c r="BV179" s="99">
        <v>0</v>
      </c>
      <c r="BW179" s="99">
        <v>0</v>
      </c>
      <c r="BX179" s="99">
        <v>0</v>
      </c>
      <c r="BY179" s="99">
        <v>0</v>
      </c>
      <c r="BZ179" s="99">
        <v>0</v>
      </c>
      <c r="CA179" s="99">
        <v>0</v>
      </c>
      <c r="CB179" s="99">
        <v>0</v>
      </c>
      <c r="CC179" s="99">
        <v>0</v>
      </c>
      <c r="CD179" s="99">
        <v>0</v>
      </c>
      <c r="CE179" s="110" t="s">
        <v>1460</v>
      </c>
      <c r="CF179" s="99">
        <v>0</v>
      </c>
      <c r="CG179" s="99">
        <v>0</v>
      </c>
      <c r="CH179" s="99">
        <v>0</v>
      </c>
      <c r="CI179" s="99">
        <v>0</v>
      </c>
      <c r="CJ179" s="99">
        <v>0</v>
      </c>
      <c r="CK179" s="99">
        <v>0</v>
      </c>
      <c r="CL179" s="99">
        <v>0</v>
      </c>
      <c r="CM179" s="99">
        <v>0</v>
      </c>
      <c r="CN179" s="99">
        <v>0</v>
      </c>
      <c r="CO179" s="99">
        <v>0</v>
      </c>
      <c r="CP179" s="99">
        <v>0</v>
      </c>
      <c r="CQ179" s="110" t="s">
        <v>1460</v>
      </c>
      <c r="CR179" s="113" t="s">
        <v>1460</v>
      </c>
    </row>
    <row r="180" s="93" customFormat="1" ht="15.4" customHeight="1" spans="1:96">
      <c r="A180" s="109" t="s">
        <v>1765</v>
      </c>
      <c r="B180" s="100"/>
      <c r="C180" s="100" t="s">
        <v>1280</v>
      </c>
      <c r="D180" s="100" t="s">
        <v>1766</v>
      </c>
      <c r="E180" s="99">
        <v>0</v>
      </c>
      <c r="F180" s="99">
        <v>0</v>
      </c>
      <c r="G180" s="99">
        <v>0</v>
      </c>
      <c r="H180" s="99">
        <v>0</v>
      </c>
      <c r="I180" s="99">
        <v>0</v>
      </c>
      <c r="J180" s="99">
        <v>0</v>
      </c>
      <c r="K180" s="110" t="s">
        <v>1460</v>
      </c>
      <c r="L180" s="99">
        <v>0</v>
      </c>
      <c r="M180" s="99">
        <v>0</v>
      </c>
      <c r="N180" s="99">
        <v>0</v>
      </c>
      <c r="O180" s="99">
        <v>0</v>
      </c>
      <c r="P180" s="99">
        <v>0</v>
      </c>
      <c r="Q180" s="99">
        <v>0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99">
        <v>0</v>
      </c>
      <c r="X180" s="99">
        <v>0</v>
      </c>
      <c r="Y180" s="99">
        <v>0</v>
      </c>
      <c r="Z180" s="99">
        <v>0</v>
      </c>
      <c r="AA180" s="99">
        <v>0</v>
      </c>
      <c r="AB180" s="99">
        <v>0</v>
      </c>
      <c r="AC180" s="99">
        <v>0</v>
      </c>
      <c r="AD180" s="99">
        <v>0</v>
      </c>
      <c r="AE180" s="99">
        <v>0</v>
      </c>
      <c r="AF180" s="99">
        <v>0</v>
      </c>
      <c r="AG180" s="99">
        <v>0</v>
      </c>
      <c r="AH180" s="99">
        <v>0</v>
      </c>
      <c r="AI180" s="99">
        <v>0</v>
      </c>
      <c r="AJ180" s="99">
        <v>0</v>
      </c>
      <c r="AK180" s="99">
        <v>0</v>
      </c>
      <c r="AL180" s="99">
        <v>0</v>
      </c>
      <c r="AM180" s="99">
        <v>0</v>
      </c>
      <c r="AN180" s="99">
        <v>0</v>
      </c>
      <c r="AO180" s="99">
        <v>0</v>
      </c>
      <c r="AP180" s="99">
        <v>0</v>
      </c>
      <c r="AQ180" s="99">
        <v>0</v>
      </c>
      <c r="AR180" s="99">
        <v>0</v>
      </c>
      <c r="AS180" s="99">
        <v>0</v>
      </c>
      <c r="AT180" s="99">
        <v>0</v>
      </c>
      <c r="AU180" s="99">
        <v>0</v>
      </c>
      <c r="AV180" s="99">
        <v>0</v>
      </c>
      <c r="AW180" s="99">
        <v>0</v>
      </c>
      <c r="AX180" s="99">
        <v>0</v>
      </c>
      <c r="AY180" s="99">
        <v>0</v>
      </c>
      <c r="AZ180" s="99">
        <v>0</v>
      </c>
      <c r="BA180" s="99">
        <v>0</v>
      </c>
      <c r="BB180" s="99">
        <v>0</v>
      </c>
      <c r="BC180" s="99">
        <v>0</v>
      </c>
      <c r="BD180" s="99">
        <v>0</v>
      </c>
      <c r="BE180" s="99">
        <v>0</v>
      </c>
      <c r="BF180" s="110" t="s">
        <v>1460</v>
      </c>
      <c r="BG180" s="110" t="s">
        <v>1460</v>
      </c>
      <c r="BH180" s="110" t="s">
        <v>1460</v>
      </c>
      <c r="BI180" s="110" t="s">
        <v>1460</v>
      </c>
      <c r="BJ180" s="110" t="s">
        <v>1460</v>
      </c>
      <c r="BK180" s="110" t="s">
        <v>1460</v>
      </c>
      <c r="BL180" s="110" t="s">
        <v>1460</v>
      </c>
      <c r="BM180" s="110" t="s">
        <v>1460</v>
      </c>
      <c r="BN180" s="110" t="s">
        <v>1460</v>
      </c>
      <c r="BO180" s="110" t="s">
        <v>1460</v>
      </c>
      <c r="BP180" s="110" t="s">
        <v>1460</v>
      </c>
      <c r="BQ180" s="99">
        <v>0</v>
      </c>
      <c r="BR180" s="99">
        <v>0</v>
      </c>
      <c r="BS180" s="99">
        <v>0</v>
      </c>
      <c r="BT180" s="99">
        <v>0</v>
      </c>
      <c r="BU180" s="99">
        <v>0</v>
      </c>
      <c r="BV180" s="99">
        <v>0</v>
      </c>
      <c r="BW180" s="99">
        <v>0</v>
      </c>
      <c r="BX180" s="99">
        <v>0</v>
      </c>
      <c r="BY180" s="99">
        <v>0</v>
      </c>
      <c r="BZ180" s="99">
        <v>0</v>
      </c>
      <c r="CA180" s="99">
        <v>0</v>
      </c>
      <c r="CB180" s="99">
        <v>0</v>
      </c>
      <c r="CC180" s="99">
        <v>0</v>
      </c>
      <c r="CD180" s="99">
        <v>0</v>
      </c>
      <c r="CE180" s="110" t="s">
        <v>1460</v>
      </c>
      <c r="CF180" s="99">
        <v>0</v>
      </c>
      <c r="CG180" s="99">
        <v>0</v>
      </c>
      <c r="CH180" s="99">
        <v>0</v>
      </c>
      <c r="CI180" s="99">
        <v>0</v>
      </c>
      <c r="CJ180" s="99">
        <v>0</v>
      </c>
      <c r="CK180" s="99">
        <v>0</v>
      </c>
      <c r="CL180" s="99">
        <v>0</v>
      </c>
      <c r="CM180" s="99">
        <v>0</v>
      </c>
      <c r="CN180" s="99">
        <v>0</v>
      </c>
      <c r="CO180" s="99">
        <v>0</v>
      </c>
      <c r="CP180" s="99">
        <v>0</v>
      </c>
      <c r="CQ180" s="110" t="s">
        <v>1460</v>
      </c>
      <c r="CR180" s="113" t="s">
        <v>1460</v>
      </c>
    </row>
    <row r="181" s="93" customFormat="1" ht="15.4" customHeight="1" spans="1:96">
      <c r="A181" s="109" t="s">
        <v>1767</v>
      </c>
      <c r="B181" s="100"/>
      <c r="C181" s="100" t="s">
        <v>1280</v>
      </c>
      <c r="D181" s="100" t="s">
        <v>752</v>
      </c>
      <c r="E181" s="99">
        <v>2007357.55</v>
      </c>
      <c r="F181" s="99">
        <v>1369286.33</v>
      </c>
      <c r="G181" s="99">
        <v>203862</v>
      </c>
      <c r="H181" s="99">
        <v>290574</v>
      </c>
      <c r="I181" s="99">
        <v>216728.5</v>
      </c>
      <c r="J181" s="99">
        <v>383891.03</v>
      </c>
      <c r="K181" s="110" t="s">
        <v>1460</v>
      </c>
      <c r="L181" s="99">
        <v>62510</v>
      </c>
      <c r="M181" s="99">
        <v>166026.8</v>
      </c>
      <c r="N181" s="99">
        <v>45694</v>
      </c>
      <c r="O181" s="99">
        <v>540630.74</v>
      </c>
      <c r="P181" s="99">
        <v>39083.07</v>
      </c>
      <c r="Q181" s="99">
        <v>1757</v>
      </c>
      <c r="R181" s="99">
        <v>0</v>
      </c>
      <c r="S181" s="99">
        <v>291.04</v>
      </c>
      <c r="T181" s="99">
        <v>1280.34</v>
      </c>
      <c r="U181" s="99">
        <v>10882.54</v>
      </c>
      <c r="V181" s="99">
        <v>14464.49</v>
      </c>
      <c r="W181" s="99">
        <v>0</v>
      </c>
      <c r="X181" s="99">
        <v>51602.74</v>
      </c>
      <c r="Y181" s="99">
        <v>51256.6</v>
      </c>
      <c r="Z181" s="99">
        <v>0</v>
      </c>
      <c r="AA181" s="99">
        <v>16608.9</v>
      </c>
      <c r="AB181" s="99">
        <v>12097</v>
      </c>
      <c r="AC181" s="99">
        <v>0</v>
      </c>
      <c r="AD181" s="99">
        <v>9900</v>
      </c>
      <c r="AE181" s="99">
        <v>22293</v>
      </c>
      <c r="AF181" s="99">
        <v>14092</v>
      </c>
      <c r="AG181" s="99">
        <v>0</v>
      </c>
      <c r="AH181" s="99">
        <v>0</v>
      </c>
      <c r="AI181" s="99">
        <v>4243.34</v>
      </c>
      <c r="AJ181" s="99">
        <v>247536.55</v>
      </c>
      <c r="AK181" s="99">
        <v>9813.33</v>
      </c>
      <c r="AL181" s="99">
        <v>0</v>
      </c>
      <c r="AM181" s="99">
        <v>26235.8</v>
      </c>
      <c r="AN181" s="99">
        <v>0</v>
      </c>
      <c r="AO181" s="99">
        <v>0</v>
      </c>
      <c r="AP181" s="99">
        <v>7193</v>
      </c>
      <c r="AQ181" s="99">
        <v>97440.48</v>
      </c>
      <c r="AR181" s="99">
        <v>0</v>
      </c>
      <c r="AS181" s="99">
        <v>0</v>
      </c>
      <c r="AT181" s="99">
        <v>0</v>
      </c>
      <c r="AU181" s="99">
        <v>0</v>
      </c>
      <c r="AV181" s="99">
        <v>0</v>
      </c>
      <c r="AW181" s="99">
        <v>2409</v>
      </c>
      <c r="AX181" s="99">
        <v>0</v>
      </c>
      <c r="AY181" s="99">
        <v>0</v>
      </c>
      <c r="AZ181" s="99">
        <v>0</v>
      </c>
      <c r="BA181" s="99">
        <v>0</v>
      </c>
      <c r="BB181" s="99">
        <v>95031.48</v>
      </c>
      <c r="BC181" s="99">
        <v>0</v>
      </c>
      <c r="BD181" s="99">
        <v>0</v>
      </c>
      <c r="BE181" s="99">
        <v>0</v>
      </c>
      <c r="BF181" s="110" t="s">
        <v>1460</v>
      </c>
      <c r="BG181" s="110" t="s">
        <v>1460</v>
      </c>
      <c r="BH181" s="110" t="s">
        <v>1460</v>
      </c>
      <c r="BI181" s="110" t="s">
        <v>1460</v>
      </c>
      <c r="BJ181" s="110" t="s">
        <v>1460</v>
      </c>
      <c r="BK181" s="110" t="s">
        <v>1460</v>
      </c>
      <c r="BL181" s="110" t="s">
        <v>1460</v>
      </c>
      <c r="BM181" s="110" t="s">
        <v>1460</v>
      </c>
      <c r="BN181" s="110" t="s">
        <v>1460</v>
      </c>
      <c r="BO181" s="110" t="s">
        <v>1460</v>
      </c>
      <c r="BP181" s="110" t="s">
        <v>1460</v>
      </c>
      <c r="BQ181" s="99">
        <v>0</v>
      </c>
      <c r="BR181" s="99">
        <v>0</v>
      </c>
      <c r="BS181" s="99">
        <v>0</v>
      </c>
      <c r="BT181" s="99">
        <v>0</v>
      </c>
      <c r="BU181" s="99">
        <v>0</v>
      </c>
      <c r="BV181" s="99">
        <v>0</v>
      </c>
      <c r="BW181" s="99">
        <v>0</v>
      </c>
      <c r="BX181" s="99">
        <v>0</v>
      </c>
      <c r="BY181" s="99">
        <v>0</v>
      </c>
      <c r="BZ181" s="99">
        <v>0</v>
      </c>
      <c r="CA181" s="99">
        <v>0</v>
      </c>
      <c r="CB181" s="99">
        <v>0</v>
      </c>
      <c r="CC181" s="99">
        <v>0</v>
      </c>
      <c r="CD181" s="99">
        <v>0</v>
      </c>
      <c r="CE181" s="110" t="s">
        <v>1460</v>
      </c>
      <c r="CF181" s="99">
        <v>0</v>
      </c>
      <c r="CG181" s="99">
        <v>0</v>
      </c>
      <c r="CH181" s="99">
        <v>0</v>
      </c>
      <c r="CI181" s="99">
        <v>0</v>
      </c>
      <c r="CJ181" s="99">
        <v>0</v>
      </c>
      <c r="CK181" s="99">
        <v>0</v>
      </c>
      <c r="CL181" s="99">
        <v>0</v>
      </c>
      <c r="CM181" s="99">
        <v>0</v>
      </c>
      <c r="CN181" s="99">
        <v>0</v>
      </c>
      <c r="CO181" s="99">
        <v>0</v>
      </c>
      <c r="CP181" s="99">
        <v>0</v>
      </c>
      <c r="CQ181" s="110" t="s">
        <v>1460</v>
      </c>
      <c r="CR181" s="113" t="s">
        <v>1460</v>
      </c>
    </row>
    <row r="182" s="93" customFormat="1" ht="15.4" customHeight="1" spans="1:96">
      <c r="A182" s="109" t="s">
        <v>1768</v>
      </c>
      <c r="B182" s="100"/>
      <c r="C182" s="100" t="s">
        <v>1280</v>
      </c>
      <c r="D182" s="100" t="s">
        <v>1769</v>
      </c>
      <c r="E182" s="99">
        <v>1106374.61</v>
      </c>
      <c r="F182" s="99">
        <v>684702.83</v>
      </c>
      <c r="G182" s="99">
        <v>106746</v>
      </c>
      <c r="H182" s="99">
        <v>193254</v>
      </c>
      <c r="I182" s="99">
        <v>216728.5</v>
      </c>
      <c r="J182" s="99">
        <v>113944.33</v>
      </c>
      <c r="K182" s="110" t="s">
        <v>1460</v>
      </c>
      <c r="L182" s="99">
        <v>50030</v>
      </c>
      <c r="M182" s="99">
        <v>0</v>
      </c>
      <c r="N182" s="99">
        <v>4000</v>
      </c>
      <c r="O182" s="99">
        <v>324231.3</v>
      </c>
      <c r="P182" s="99">
        <v>11418.7</v>
      </c>
      <c r="Q182" s="99">
        <v>0</v>
      </c>
      <c r="R182" s="99">
        <v>0</v>
      </c>
      <c r="S182" s="99">
        <v>162.04</v>
      </c>
      <c r="T182" s="99">
        <v>0</v>
      </c>
      <c r="U182" s="99">
        <v>0</v>
      </c>
      <c r="V182" s="99">
        <v>2803.08</v>
      </c>
      <c r="W182" s="99">
        <v>0</v>
      </c>
      <c r="X182" s="99">
        <v>0</v>
      </c>
      <c r="Y182" s="99">
        <v>31639.6</v>
      </c>
      <c r="Z182" s="99">
        <v>0</v>
      </c>
      <c r="AA182" s="99">
        <v>0</v>
      </c>
      <c r="AB182" s="99">
        <v>0</v>
      </c>
      <c r="AC182" s="99">
        <v>0</v>
      </c>
      <c r="AD182" s="99">
        <v>9900</v>
      </c>
      <c r="AE182" s="99">
        <v>15844</v>
      </c>
      <c r="AF182" s="99">
        <v>14092</v>
      </c>
      <c r="AG182" s="99">
        <v>0</v>
      </c>
      <c r="AH182" s="99">
        <v>0</v>
      </c>
      <c r="AI182" s="99">
        <v>0</v>
      </c>
      <c r="AJ182" s="99">
        <v>231366.55</v>
      </c>
      <c r="AK182" s="99">
        <v>7005.33</v>
      </c>
      <c r="AL182" s="99">
        <v>0</v>
      </c>
      <c r="AM182" s="99">
        <v>0</v>
      </c>
      <c r="AN182" s="99">
        <v>0</v>
      </c>
      <c r="AO182" s="99">
        <v>0</v>
      </c>
      <c r="AP182" s="99">
        <v>0</v>
      </c>
      <c r="AQ182" s="99">
        <v>97440.48</v>
      </c>
      <c r="AR182" s="99">
        <v>0</v>
      </c>
      <c r="AS182" s="99">
        <v>0</v>
      </c>
      <c r="AT182" s="99">
        <v>0</v>
      </c>
      <c r="AU182" s="99">
        <v>0</v>
      </c>
      <c r="AV182" s="99">
        <v>0</v>
      </c>
      <c r="AW182" s="99">
        <v>2409</v>
      </c>
      <c r="AX182" s="99">
        <v>0</v>
      </c>
      <c r="AY182" s="99">
        <v>0</v>
      </c>
      <c r="AZ182" s="99">
        <v>0</v>
      </c>
      <c r="BA182" s="99">
        <v>0</v>
      </c>
      <c r="BB182" s="99">
        <v>95031.48</v>
      </c>
      <c r="BC182" s="99">
        <v>0</v>
      </c>
      <c r="BD182" s="99">
        <v>0</v>
      </c>
      <c r="BE182" s="99">
        <v>0</v>
      </c>
      <c r="BF182" s="110" t="s">
        <v>1460</v>
      </c>
      <c r="BG182" s="110" t="s">
        <v>1460</v>
      </c>
      <c r="BH182" s="110" t="s">
        <v>1460</v>
      </c>
      <c r="BI182" s="110" t="s">
        <v>1460</v>
      </c>
      <c r="BJ182" s="110" t="s">
        <v>1460</v>
      </c>
      <c r="BK182" s="110" t="s">
        <v>1460</v>
      </c>
      <c r="BL182" s="110" t="s">
        <v>1460</v>
      </c>
      <c r="BM182" s="110" t="s">
        <v>1460</v>
      </c>
      <c r="BN182" s="110" t="s">
        <v>1460</v>
      </c>
      <c r="BO182" s="110" t="s">
        <v>1460</v>
      </c>
      <c r="BP182" s="110" t="s">
        <v>1460</v>
      </c>
      <c r="BQ182" s="99">
        <v>0</v>
      </c>
      <c r="BR182" s="99">
        <v>0</v>
      </c>
      <c r="BS182" s="99">
        <v>0</v>
      </c>
      <c r="BT182" s="99">
        <v>0</v>
      </c>
      <c r="BU182" s="99">
        <v>0</v>
      </c>
      <c r="BV182" s="99">
        <v>0</v>
      </c>
      <c r="BW182" s="99">
        <v>0</v>
      </c>
      <c r="BX182" s="99">
        <v>0</v>
      </c>
      <c r="BY182" s="99">
        <v>0</v>
      </c>
      <c r="BZ182" s="99">
        <v>0</v>
      </c>
      <c r="CA182" s="99">
        <v>0</v>
      </c>
      <c r="CB182" s="99">
        <v>0</v>
      </c>
      <c r="CC182" s="99">
        <v>0</v>
      </c>
      <c r="CD182" s="99">
        <v>0</v>
      </c>
      <c r="CE182" s="110" t="s">
        <v>1460</v>
      </c>
      <c r="CF182" s="99">
        <v>0</v>
      </c>
      <c r="CG182" s="99">
        <v>0</v>
      </c>
      <c r="CH182" s="99">
        <v>0</v>
      </c>
      <c r="CI182" s="99">
        <v>0</v>
      </c>
      <c r="CJ182" s="99">
        <v>0</v>
      </c>
      <c r="CK182" s="99">
        <v>0</v>
      </c>
      <c r="CL182" s="99">
        <v>0</v>
      </c>
      <c r="CM182" s="99">
        <v>0</v>
      </c>
      <c r="CN182" s="99">
        <v>0</v>
      </c>
      <c r="CO182" s="99">
        <v>0</v>
      </c>
      <c r="CP182" s="99">
        <v>0</v>
      </c>
      <c r="CQ182" s="110" t="s">
        <v>1460</v>
      </c>
      <c r="CR182" s="113" t="s">
        <v>1460</v>
      </c>
    </row>
    <row r="183" s="93" customFormat="1" ht="15.4" customHeight="1" spans="1:96">
      <c r="A183" s="109" t="s">
        <v>1770</v>
      </c>
      <c r="B183" s="100"/>
      <c r="C183" s="100" t="s">
        <v>1280</v>
      </c>
      <c r="D183" s="100" t="s">
        <v>1465</v>
      </c>
      <c r="E183" s="99">
        <v>1106374.61</v>
      </c>
      <c r="F183" s="99">
        <v>684702.83</v>
      </c>
      <c r="G183" s="99">
        <v>106746</v>
      </c>
      <c r="H183" s="99">
        <v>193254</v>
      </c>
      <c r="I183" s="99">
        <v>216728.5</v>
      </c>
      <c r="J183" s="99">
        <v>113944.33</v>
      </c>
      <c r="K183" s="110" t="s">
        <v>1460</v>
      </c>
      <c r="L183" s="99">
        <v>50030</v>
      </c>
      <c r="M183" s="99">
        <v>0</v>
      </c>
      <c r="N183" s="99">
        <v>4000</v>
      </c>
      <c r="O183" s="99">
        <v>324231.3</v>
      </c>
      <c r="P183" s="99">
        <v>11418.7</v>
      </c>
      <c r="Q183" s="99">
        <v>0</v>
      </c>
      <c r="R183" s="99">
        <v>0</v>
      </c>
      <c r="S183" s="99">
        <v>162.04</v>
      </c>
      <c r="T183" s="99">
        <v>0</v>
      </c>
      <c r="U183" s="99">
        <v>0</v>
      </c>
      <c r="V183" s="99">
        <v>2803.08</v>
      </c>
      <c r="W183" s="99">
        <v>0</v>
      </c>
      <c r="X183" s="99">
        <v>0</v>
      </c>
      <c r="Y183" s="99">
        <v>31639.6</v>
      </c>
      <c r="Z183" s="99">
        <v>0</v>
      </c>
      <c r="AA183" s="99">
        <v>0</v>
      </c>
      <c r="AB183" s="99">
        <v>0</v>
      </c>
      <c r="AC183" s="99">
        <v>0</v>
      </c>
      <c r="AD183" s="99">
        <v>9900</v>
      </c>
      <c r="AE183" s="99">
        <v>15844</v>
      </c>
      <c r="AF183" s="99">
        <v>14092</v>
      </c>
      <c r="AG183" s="99">
        <v>0</v>
      </c>
      <c r="AH183" s="99">
        <v>0</v>
      </c>
      <c r="AI183" s="99">
        <v>0</v>
      </c>
      <c r="AJ183" s="99">
        <v>231366.55</v>
      </c>
      <c r="AK183" s="99">
        <v>7005.33</v>
      </c>
      <c r="AL183" s="99">
        <v>0</v>
      </c>
      <c r="AM183" s="99">
        <v>0</v>
      </c>
      <c r="AN183" s="99">
        <v>0</v>
      </c>
      <c r="AO183" s="99">
        <v>0</v>
      </c>
      <c r="AP183" s="99">
        <v>0</v>
      </c>
      <c r="AQ183" s="99">
        <v>97440.48</v>
      </c>
      <c r="AR183" s="99">
        <v>0</v>
      </c>
      <c r="AS183" s="99">
        <v>0</v>
      </c>
      <c r="AT183" s="99">
        <v>0</v>
      </c>
      <c r="AU183" s="99">
        <v>0</v>
      </c>
      <c r="AV183" s="99">
        <v>0</v>
      </c>
      <c r="AW183" s="99">
        <v>2409</v>
      </c>
      <c r="AX183" s="99">
        <v>0</v>
      </c>
      <c r="AY183" s="99">
        <v>0</v>
      </c>
      <c r="AZ183" s="99">
        <v>0</v>
      </c>
      <c r="BA183" s="99">
        <v>0</v>
      </c>
      <c r="BB183" s="99">
        <v>95031.48</v>
      </c>
      <c r="BC183" s="99">
        <v>0</v>
      </c>
      <c r="BD183" s="99">
        <v>0</v>
      </c>
      <c r="BE183" s="99">
        <v>0</v>
      </c>
      <c r="BF183" s="110" t="s">
        <v>1460</v>
      </c>
      <c r="BG183" s="110" t="s">
        <v>1460</v>
      </c>
      <c r="BH183" s="110" t="s">
        <v>1460</v>
      </c>
      <c r="BI183" s="110" t="s">
        <v>1460</v>
      </c>
      <c r="BJ183" s="110" t="s">
        <v>1460</v>
      </c>
      <c r="BK183" s="110" t="s">
        <v>1460</v>
      </c>
      <c r="BL183" s="110" t="s">
        <v>1460</v>
      </c>
      <c r="BM183" s="110" t="s">
        <v>1460</v>
      </c>
      <c r="BN183" s="110" t="s">
        <v>1460</v>
      </c>
      <c r="BO183" s="110" t="s">
        <v>1460</v>
      </c>
      <c r="BP183" s="110" t="s">
        <v>1460</v>
      </c>
      <c r="BQ183" s="99">
        <v>0</v>
      </c>
      <c r="BR183" s="99">
        <v>0</v>
      </c>
      <c r="BS183" s="99">
        <v>0</v>
      </c>
      <c r="BT183" s="99">
        <v>0</v>
      </c>
      <c r="BU183" s="99">
        <v>0</v>
      </c>
      <c r="BV183" s="99">
        <v>0</v>
      </c>
      <c r="BW183" s="99">
        <v>0</v>
      </c>
      <c r="BX183" s="99">
        <v>0</v>
      </c>
      <c r="BY183" s="99">
        <v>0</v>
      </c>
      <c r="BZ183" s="99">
        <v>0</v>
      </c>
      <c r="CA183" s="99">
        <v>0</v>
      </c>
      <c r="CB183" s="99">
        <v>0</v>
      </c>
      <c r="CC183" s="99">
        <v>0</v>
      </c>
      <c r="CD183" s="99">
        <v>0</v>
      </c>
      <c r="CE183" s="110" t="s">
        <v>1460</v>
      </c>
      <c r="CF183" s="99">
        <v>0</v>
      </c>
      <c r="CG183" s="99">
        <v>0</v>
      </c>
      <c r="CH183" s="99">
        <v>0</v>
      </c>
      <c r="CI183" s="99">
        <v>0</v>
      </c>
      <c r="CJ183" s="99">
        <v>0</v>
      </c>
      <c r="CK183" s="99">
        <v>0</v>
      </c>
      <c r="CL183" s="99">
        <v>0</v>
      </c>
      <c r="CM183" s="99">
        <v>0</v>
      </c>
      <c r="CN183" s="99">
        <v>0</v>
      </c>
      <c r="CO183" s="99">
        <v>0</v>
      </c>
      <c r="CP183" s="99">
        <v>0</v>
      </c>
      <c r="CQ183" s="110" t="s">
        <v>1460</v>
      </c>
      <c r="CR183" s="113" t="s">
        <v>1460</v>
      </c>
    </row>
    <row r="184" s="93" customFormat="1" ht="15.4" customHeight="1" spans="1:96">
      <c r="A184" s="109" t="s">
        <v>1771</v>
      </c>
      <c r="B184" s="100"/>
      <c r="C184" s="100" t="s">
        <v>1280</v>
      </c>
      <c r="D184" s="100" t="s">
        <v>1467</v>
      </c>
      <c r="E184" s="99">
        <v>0</v>
      </c>
      <c r="F184" s="99">
        <v>0</v>
      </c>
      <c r="G184" s="99">
        <v>0</v>
      </c>
      <c r="H184" s="99">
        <v>0</v>
      </c>
      <c r="I184" s="99">
        <v>0</v>
      </c>
      <c r="J184" s="99">
        <v>0</v>
      </c>
      <c r="K184" s="110" t="s">
        <v>1460</v>
      </c>
      <c r="L184" s="99">
        <v>0</v>
      </c>
      <c r="M184" s="99">
        <v>0</v>
      </c>
      <c r="N184" s="99">
        <v>0</v>
      </c>
      <c r="O184" s="99">
        <v>0</v>
      </c>
      <c r="P184" s="99">
        <v>0</v>
      </c>
      <c r="Q184" s="99">
        <v>0</v>
      </c>
      <c r="R184" s="99">
        <v>0</v>
      </c>
      <c r="S184" s="99">
        <v>0</v>
      </c>
      <c r="T184" s="99">
        <v>0</v>
      </c>
      <c r="U184" s="99">
        <v>0</v>
      </c>
      <c r="V184" s="99">
        <v>0</v>
      </c>
      <c r="W184" s="99">
        <v>0</v>
      </c>
      <c r="X184" s="99">
        <v>0</v>
      </c>
      <c r="Y184" s="99">
        <v>0</v>
      </c>
      <c r="Z184" s="99">
        <v>0</v>
      </c>
      <c r="AA184" s="99">
        <v>0</v>
      </c>
      <c r="AB184" s="99">
        <v>0</v>
      </c>
      <c r="AC184" s="99">
        <v>0</v>
      </c>
      <c r="AD184" s="99">
        <v>0</v>
      </c>
      <c r="AE184" s="99">
        <v>0</v>
      </c>
      <c r="AF184" s="99">
        <v>0</v>
      </c>
      <c r="AG184" s="99">
        <v>0</v>
      </c>
      <c r="AH184" s="99">
        <v>0</v>
      </c>
      <c r="AI184" s="99">
        <v>0</v>
      </c>
      <c r="AJ184" s="99">
        <v>0</v>
      </c>
      <c r="AK184" s="99">
        <v>0</v>
      </c>
      <c r="AL184" s="99">
        <v>0</v>
      </c>
      <c r="AM184" s="99">
        <v>0</v>
      </c>
      <c r="AN184" s="99">
        <v>0</v>
      </c>
      <c r="AO184" s="99">
        <v>0</v>
      </c>
      <c r="AP184" s="99">
        <v>0</v>
      </c>
      <c r="AQ184" s="99">
        <v>0</v>
      </c>
      <c r="AR184" s="99">
        <v>0</v>
      </c>
      <c r="AS184" s="99">
        <v>0</v>
      </c>
      <c r="AT184" s="99">
        <v>0</v>
      </c>
      <c r="AU184" s="99">
        <v>0</v>
      </c>
      <c r="AV184" s="99">
        <v>0</v>
      </c>
      <c r="AW184" s="99">
        <v>0</v>
      </c>
      <c r="AX184" s="99">
        <v>0</v>
      </c>
      <c r="AY184" s="99">
        <v>0</v>
      </c>
      <c r="AZ184" s="99">
        <v>0</v>
      </c>
      <c r="BA184" s="99">
        <v>0</v>
      </c>
      <c r="BB184" s="99">
        <v>0</v>
      </c>
      <c r="BC184" s="99">
        <v>0</v>
      </c>
      <c r="BD184" s="99">
        <v>0</v>
      </c>
      <c r="BE184" s="99">
        <v>0</v>
      </c>
      <c r="BF184" s="110" t="s">
        <v>1460</v>
      </c>
      <c r="BG184" s="110" t="s">
        <v>1460</v>
      </c>
      <c r="BH184" s="110" t="s">
        <v>1460</v>
      </c>
      <c r="BI184" s="110" t="s">
        <v>1460</v>
      </c>
      <c r="BJ184" s="110" t="s">
        <v>1460</v>
      </c>
      <c r="BK184" s="110" t="s">
        <v>1460</v>
      </c>
      <c r="BL184" s="110" t="s">
        <v>1460</v>
      </c>
      <c r="BM184" s="110" t="s">
        <v>1460</v>
      </c>
      <c r="BN184" s="110" t="s">
        <v>1460</v>
      </c>
      <c r="BO184" s="110" t="s">
        <v>1460</v>
      </c>
      <c r="BP184" s="110" t="s">
        <v>1460</v>
      </c>
      <c r="BQ184" s="99">
        <v>0</v>
      </c>
      <c r="BR184" s="99">
        <v>0</v>
      </c>
      <c r="BS184" s="99">
        <v>0</v>
      </c>
      <c r="BT184" s="99">
        <v>0</v>
      </c>
      <c r="BU184" s="99">
        <v>0</v>
      </c>
      <c r="BV184" s="99">
        <v>0</v>
      </c>
      <c r="BW184" s="99">
        <v>0</v>
      </c>
      <c r="BX184" s="99">
        <v>0</v>
      </c>
      <c r="BY184" s="99">
        <v>0</v>
      </c>
      <c r="BZ184" s="99">
        <v>0</v>
      </c>
      <c r="CA184" s="99">
        <v>0</v>
      </c>
      <c r="CB184" s="99">
        <v>0</v>
      </c>
      <c r="CC184" s="99">
        <v>0</v>
      </c>
      <c r="CD184" s="99">
        <v>0</v>
      </c>
      <c r="CE184" s="110" t="s">
        <v>1460</v>
      </c>
      <c r="CF184" s="99">
        <v>0</v>
      </c>
      <c r="CG184" s="99">
        <v>0</v>
      </c>
      <c r="CH184" s="99">
        <v>0</v>
      </c>
      <c r="CI184" s="99">
        <v>0</v>
      </c>
      <c r="CJ184" s="99">
        <v>0</v>
      </c>
      <c r="CK184" s="99">
        <v>0</v>
      </c>
      <c r="CL184" s="99">
        <v>0</v>
      </c>
      <c r="CM184" s="99">
        <v>0</v>
      </c>
      <c r="CN184" s="99">
        <v>0</v>
      </c>
      <c r="CO184" s="99">
        <v>0</v>
      </c>
      <c r="CP184" s="99">
        <v>0</v>
      </c>
      <c r="CQ184" s="110" t="s">
        <v>1460</v>
      </c>
      <c r="CR184" s="113" t="s">
        <v>1460</v>
      </c>
    </row>
    <row r="185" s="93" customFormat="1" ht="15.4" customHeight="1" spans="1:96">
      <c r="A185" s="109" t="s">
        <v>1772</v>
      </c>
      <c r="B185" s="100"/>
      <c r="C185" s="100" t="s">
        <v>1280</v>
      </c>
      <c r="D185" s="100" t="s">
        <v>1773</v>
      </c>
      <c r="E185" s="99">
        <v>0</v>
      </c>
      <c r="F185" s="99">
        <v>0</v>
      </c>
      <c r="G185" s="99">
        <v>0</v>
      </c>
      <c r="H185" s="99">
        <v>0</v>
      </c>
      <c r="I185" s="99">
        <v>0</v>
      </c>
      <c r="J185" s="99">
        <v>0</v>
      </c>
      <c r="K185" s="110" t="s">
        <v>1460</v>
      </c>
      <c r="L185" s="99">
        <v>0</v>
      </c>
      <c r="M185" s="99">
        <v>0</v>
      </c>
      <c r="N185" s="99">
        <v>0</v>
      </c>
      <c r="O185" s="99">
        <v>0</v>
      </c>
      <c r="P185" s="99">
        <v>0</v>
      </c>
      <c r="Q185" s="99">
        <v>0</v>
      </c>
      <c r="R185" s="99">
        <v>0</v>
      </c>
      <c r="S185" s="99">
        <v>0</v>
      </c>
      <c r="T185" s="99">
        <v>0</v>
      </c>
      <c r="U185" s="99">
        <v>0</v>
      </c>
      <c r="V185" s="99">
        <v>0</v>
      </c>
      <c r="W185" s="99">
        <v>0</v>
      </c>
      <c r="X185" s="99">
        <v>0</v>
      </c>
      <c r="Y185" s="99">
        <v>0</v>
      </c>
      <c r="Z185" s="99">
        <v>0</v>
      </c>
      <c r="AA185" s="99">
        <v>0</v>
      </c>
      <c r="AB185" s="99">
        <v>0</v>
      </c>
      <c r="AC185" s="99">
        <v>0</v>
      </c>
      <c r="AD185" s="99">
        <v>0</v>
      </c>
      <c r="AE185" s="99">
        <v>0</v>
      </c>
      <c r="AF185" s="99">
        <v>0</v>
      </c>
      <c r="AG185" s="99">
        <v>0</v>
      </c>
      <c r="AH185" s="99">
        <v>0</v>
      </c>
      <c r="AI185" s="99">
        <v>0</v>
      </c>
      <c r="AJ185" s="99">
        <v>0</v>
      </c>
      <c r="AK185" s="99">
        <v>0</v>
      </c>
      <c r="AL185" s="99">
        <v>0</v>
      </c>
      <c r="AM185" s="99">
        <v>0</v>
      </c>
      <c r="AN185" s="99">
        <v>0</v>
      </c>
      <c r="AO185" s="99">
        <v>0</v>
      </c>
      <c r="AP185" s="99">
        <v>0</v>
      </c>
      <c r="AQ185" s="99">
        <v>0</v>
      </c>
      <c r="AR185" s="99">
        <v>0</v>
      </c>
      <c r="AS185" s="99">
        <v>0</v>
      </c>
      <c r="AT185" s="99">
        <v>0</v>
      </c>
      <c r="AU185" s="99">
        <v>0</v>
      </c>
      <c r="AV185" s="99">
        <v>0</v>
      </c>
      <c r="AW185" s="99">
        <v>0</v>
      </c>
      <c r="AX185" s="99">
        <v>0</v>
      </c>
      <c r="AY185" s="99">
        <v>0</v>
      </c>
      <c r="AZ185" s="99">
        <v>0</v>
      </c>
      <c r="BA185" s="99">
        <v>0</v>
      </c>
      <c r="BB185" s="99">
        <v>0</v>
      </c>
      <c r="BC185" s="99">
        <v>0</v>
      </c>
      <c r="BD185" s="99">
        <v>0</v>
      </c>
      <c r="BE185" s="99">
        <v>0</v>
      </c>
      <c r="BF185" s="110" t="s">
        <v>1460</v>
      </c>
      <c r="BG185" s="110" t="s">
        <v>1460</v>
      </c>
      <c r="BH185" s="110" t="s">
        <v>1460</v>
      </c>
      <c r="BI185" s="110" t="s">
        <v>1460</v>
      </c>
      <c r="BJ185" s="110" t="s">
        <v>1460</v>
      </c>
      <c r="BK185" s="110" t="s">
        <v>1460</v>
      </c>
      <c r="BL185" s="110" t="s">
        <v>1460</v>
      </c>
      <c r="BM185" s="110" t="s">
        <v>1460</v>
      </c>
      <c r="BN185" s="110" t="s">
        <v>1460</v>
      </c>
      <c r="BO185" s="110" t="s">
        <v>1460</v>
      </c>
      <c r="BP185" s="110" t="s">
        <v>1460</v>
      </c>
      <c r="BQ185" s="99">
        <v>0</v>
      </c>
      <c r="BR185" s="99">
        <v>0</v>
      </c>
      <c r="BS185" s="99">
        <v>0</v>
      </c>
      <c r="BT185" s="99">
        <v>0</v>
      </c>
      <c r="BU185" s="99">
        <v>0</v>
      </c>
      <c r="BV185" s="99">
        <v>0</v>
      </c>
      <c r="BW185" s="99">
        <v>0</v>
      </c>
      <c r="BX185" s="99">
        <v>0</v>
      </c>
      <c r="BY185" s="99">
        <v>0</v>
      </c>
      <c r="BZ185" s="99">
        <v>0</v>
      </c>
      <c r="CA185" s="99">
        <v>0</v>
      </c>
      <c r="CB185" s="99">
        <v>0</v>
      </c>
      <c r="CC185" s="99">
        <v>0</v>
      </c>
      <c r="CD185" s="99">
        <v>0</v>
      </c>
      <c r="CE185" s="110" t="s">
        <v>1460</v>
      </c>
      <c r="CF185" s="99">
        <v>0</v>
      </c>
      <c r="CG185" s="99">
        <v>0</v>
      </c>
      <c r="CH185" s="99">
        <v>0</v>
      </c>
      <c r="CI185" s="99">
        <v>0</v>
      </c>
      <c r="CJ185" s="99">
        <v>0</v>
      </c>
      <c r="CK185" s="99">
        <v>0</v>
      </c>
      <c r="CL185" s="99">
        <v>0</v>
      </c>
      <c r="CM185" s="99">
        <v>0</v>
      </c>
      <c r="CN185" s="99">
        <v>0</v>
      </c>
      <c r="CO185" s="99">
        <v>0</v>
      </c>
      <c r="CP185" s="99">
        <v>0</v>
      </c>
      <c r="CQ185" s="110" t="s">
        <v>1460</v>
      </c>
      <c r="CR185" s="113" t="s">
        <v>1460</v>
      </c>
    </row>
    <row r="186" s="93" customFormat="1" ht="15.4" customHeight="1" spans="1:96">
      <c r="A186" s="109" t="s">
        <v>1774</v>
      </c>
      <c r="B186" s="100"/>
      <c r="C186" s="100" t="s">
        <v>1280</v>
      </c>
      <c r="D186" s="100" t="s">
        <v>1775</v>
      </c>
      <c r="E186" s="99">
        <v>200982.94</v>
      </c>
      <c r="F186" s="99">
        <v>0</v>
      </c>
      <c r="G186" s="99">
        <v>0</v>
      </c>
      <c r="H186" s="99">
        <v>0</v>
      </c>
      <c r="I186" s="99">
        <v>0</v>
      </c>
      <c r="J186" s="99">
        <v>0</v>
      </c>
      <c r="K186" s="110" t="s">
        <v>1460</v>
      </c>
      <c r="L186" s="99">
        <v>0</v>
      </c>
      <c r="M186" s="99">
        <v>0</v>
      </c>
      <c r="N186" s="99">
        <v>0</v>
      </c>
      <c r="O186" s="99">
        <v>200982.94</v>
      </c>
      <c r="P186" s="99">
        <v>12247.87</v>
      </c>
      <c r="Q186" s="99">
        <v>1757</v>
      </c>
      <c r="R186" s="99">
        <v>0</v>
      </c>
      <c r="S186" s="99">
        <v>129</v>
      </c>
      <c r="T186" s="99">
        <v>1280.34</v>
      </c>
      <c r="U186" s="99">
        <v>10882.54</v>
      </c>
      <c r="V186" s="99">
        <v>11661.41</v>
      </c>
      <c r="W186" s="99">
        <v>0</v>
      </c>
      <c r="X186" s="99">
        <v>51602.74</v>
      </c>
      <c r="Y186" s="99">
        <v>19617</v>
      </c>
      <c r="Z186" s="99">
        <v>0</v>
      </c>
      <c r="AA186" s="99">
        <v>16608.9</v>
      </c>
      <c r="AB186" s="99">
        <v>12097</v>
      </c>
      <c r="AC186" s="99">
        <v>0</v>
      </c>
      <c r="AD186" s="99">
        <v>0</v>
      </c>
      <c r="AE186" s="99">
        <v>6449</v>
      </c>
      <c r="AF186" s="99">
        <v>0</v>
      </c>
      <c r="AG186" s="99">
        <v>0</v>
      </c>
      <c r="AH186" s="99">
        <v>0</v>
      </c>
      <c r="AI186" s="99">
        <v>4243.34</v>
      </c>
      <c r="AJ186" s="99">
        <v>16170</v>
      </c>
      <c r="AK186" s="99">
        <v>2808</v>
      </c>
      <c r="AL186" s="99">
        <v>0</v>
      </c>
      <c r="AM186" s="99">
        <v>26235.8</v>
      </c>
      <c r="AN186" s="99">
        <v>0</v>
      </c>
      <c r="AO186" s="99">
        <v>0</v>
      </c>
      <c r="AP186" s="99">
        <v>7193</v>
      </c>
      <c r="AQ186" s="99">
        <v>0</v>
      </c>
      <c r="AR186" s="99">
        <v>0</v>
      </c>
      <c r="AS186" s="99">
        <v>0</v>
      </c>
      <c r="AT186" s="99">
        <v>0</v>
      </c>
      <c r="AU186" s="99">
        <v>0</v>
      </c>
      <c r="AV186" s="99">
        <v>0</v>
      </c>
      <c r="AW186" s="99">
        <v>0</v>
      </c>
      <c r="AX186" s="99">
        <v>0</v>
      </c>
      <c r="AY186" s="99">
        <v>0</v>
      </c>
      <c r="AZ186" s="99">
        <v>0</v>
      </c>
      <c r="BA186" s="99">
        <v>0</v>
      </c>
      <c r="BB186" s="99">
        <v>0</v>
      </c>
      <c r="BC186" s="99">
        <v>0</v>
      </c>
      <c r="BD186" s="99">
        <v>0</v>
      </c>
      <c r="BE186" s="99">
        <v>0</v>
      </c>
      <c r="BF186" s="110" t="s">
        <v>1460</v>
      </c>
      <c r="BG186" s="110" t="s">
        <v>1460</v>
      </c>
      <c r="BH186" s="110" t="s">
        <v>1460</v>
      </c>
      <c r="BI186" s="110" t="s">
        <v>1460</v>
      </c>
      <c r="BJ186" s="110" t="s">
        <v>1460</v>
      </c>
      <c r="BK186" s="110" t="s">
        <v>1460</v>
      </c>
      <c r="BL186" s="110" t="s">
        <v>1460</v>
      </c>
      <c r="BM186" s="110" t="s">
        <v>1460</v>
      </c>
      <c r="BN186" s="110" t="s">
        <v>1460</v>
      </c>
      <c r="BO186" s="110" t="s">
        <v>1460</v>
      </c>
      <c r="BP186" s="110" t="s">
        <v>1460</v>
      </c>
      <c r="BQ186" s="99">
        <v>0</v>
      </c>
      <c r="BR186" s="99">
        <v>0</v>
      </c>
      <c r="BS186" s="99">
        <v>0</v>
      </c>
      <c r="BT186" s="99">
        <v>0</v>
      </c>
      <c r="BU186" s="99">
        <v>0</v>
      </c>
      <c r="BV186" s="99">
        <v>0</v>
      </c>
      <c r="BW186" s="99">
        <v>0</v>
      </c>
      <c r="BX186" s="99">
        <v>0</v>
      </c>
      <c r="BY186" s="99">
        <v>0</v>
      </c>
      <c r="BZ186" s="99">
        <v>0</v>
      </c>
      <c r="CA186" s="99">
        <v>0</v>
      </c>
      <c r="CB186" s="99">
        <v>0</v>
      </c>
      <c r="CC186" s="99">
        <v>0</v>
      </c>
      <c r="CD186" s="99">
        <v>0</v>
      </c>
      <c r="CE186" s="110" t="s">
        <v>1460</v>
      </c>
      <c r="CF186" s="99">
        <v>0</v>
      </c>
      <c r="CG186" s="99">
        <v>0</v>
      </c>
      <c r="CH186" s="99">
        <v>0</v>
      </c>
      <c r="CI186" s="99">
        <v>0</v>
      </c>
      <c r="CJ186" s="99">
        <v>0</v>
      </c>
      <c r="CK186" s="99">
        <v>0</v>
      </c>
      <c r="CL186" s="99">
        <v>0</v>
      </c>
      <c r="CM186" s="99">
        <v>0</v>
      </c>
      <c r="CN186" s="99">
        <v>0</v>
      </c>
      <c r="CO186" s="99">
        <v>0</v>
      </c>
      <c r="CP186" s="99">
        <v>0</v>
      </c>
      <c r="CQ186" s="110" t="s">
        <v>1460</v>
      </c>
      <c r="CR186" s="113" t="s">
        <v>1460</v>
      </c>
    </row>
    <row r="187" s="93" customFormat="1" ht="15.4" customHeight="1" spans="1:96">
      <c r="A187" s="109" t="s">
        <v>1776</v>
      </c>
      <c r="B187" s="100"/>
      <c r="C187" s="100" t="s">
        <v>1280</v>
      </c>
      <c r="D187" s="100" t="s">
        <v>1777</v>
      </c>
      <c r="E187" s="99">
        <v>0</v>
      </c>
      <c r="F187" s="99">
        <v>0</v>
      </c>
      <c r="G187" s="99">
        <v>0</v>
      </c>
      <c r="H187" s="99">
        <v>0</v>
      </c>
      <c r="I187" s="99">
        <v>0</v>
      </c>
      <c r="J187" s="99">
        <v>0</v>
      </c>
      <c r="K187" s="110" t="s">
        <v>1460</v>
      </c>
      <c r="L187" s="99">
        <v>0</v>
      </c>
      <c r="M187" s="99">
        <v>0</v>
      </c>
      <c r="N187" s="99">
        <v>0</v>
      </c>
      <c r="O187" s="99">
        <v>0</v>
      </c>
      <c r="P187" s="99">
        <v>0</v>
      </c>
      <c r="Q187" s="99">
        <v>0</v>
      </c>
      <c r="R187" s="99">
        <v>0</v>
      </c>
      <c r="S187" s="99">
        <v>0</v>
      </c>
      <c r="T187" s="99">
        <v>0</v>
      </c>
      <c r="U187" s="99">
        <v>0</v>
      </c>
      <c r="V187" s="99">
        <v>0</v>
      </c>
      <c r="W187" s="99">
        <v>0</v>
      </c>
      <c r="X187" s="99">
        <v>0</v>
      </c>
      <c r="Y187" s="99">
        <v>0</v>
      </c>
      <c r="Z187" s="99">
        <v>0</v>
      </c>
      <c r="AA187" s="99">
        <v>0</v>
      </c>
      <c r="AB187" s="99">
        <v>0</v>
      </c>
      <c r="AC187" s="99">
        <v>0</v>
      </c>
      <c r="AD187" s="99">
        <v>0</v>
      </c>
      <c r="AE187" s="99">
        <v>0</v>
      </c>
      <c r="AF187" s="99">
        <v>0</v>
      </c>
      <c r="AG187" s="99">
        <v>0</v>
      </c>
      <c r="AH187" s="99">
        <v>0</v>
      </c>
      <c r="AI187" s="99">
        <v>0</v>
      </c>
      <c r="AJ187" s="99">
        <v>0</v>
      </c>
      <c r="AK187" s="99">
        <v>0</v>
      </c>
      <c r="AL187" s="99">
        <v>0</v>
      </c>
      <c r="AM187" s="99">
        <v>0</v>
      </c>
      <c r="AN187" s="99">
        <v>0</v>
      </c>
      <c r="AO187" s="99">
        <v>0</v>
      </c>
      <c r="AP187" s="99">
        <v>0</v>
      </c>
      <c r="AQ187" s="99">
        <v>0</v>
      </c>
      <c r="AR187" s="99">
        <v>0</v>
      </c>
      <c r="AS187" s="99">
        <v>0</v>
      </c>
      <c r="AT187" s="99">
        <v>0</v>
      </c>
      <c r="AU187" s="99">
        <v>0</v>
      </c>
      <c r="AV187" s="99">
        <v>0</v>
      </c>
      <c r="AW187" s="99">
        <v>0</v>
      </c>
      <c r="AX187" s="99">
        <v>0</v>
      </c>
      <c r="AY187" s="99">
        <v>0</v>
      </c>
      <c r="AZ187" s="99">
        <v>0</v>
      </c>
      <c r="BA187" s="99">
        <v>0</v>
      </c>
      <c r="BB187" s="99">
        <v>0</v>
      </c>
      <c r="BC187" s="99">
        <v>0</v>
      </c>
      <c r="BD187" s="99">
        <v>0</v>
      </c>
      <c r="BE187" s="99">
        <v>0</v>
      </c>
      <c r="BF187" s="110" t="s">
        <v>1460</v>
      </c>
      <c r="BG187" s="110" t="s">
        <v>1460</v>
      </c>
      <c r="BH187" s="110" t="s">
        <v>1460</v>
      </c>
      <c r="BI187" s="110" t="s">
        <v>1460</v>
      </c>
      <c r="BJ187" s="110" t="s">
        <v>1460</v>
      </c>
      <c r="BK187" s="110" t="s">
        <v>1460</v>
      </c>
      <c r="BL187" s="110" t="s">
        <v>1460</v>
      </c>
      <c r="BM187" s="110" t="s">
        <v>1460</v>
      </c>
      <c r="BN187" s="110" t="s">
        <v>1460</v>
      </c>
      <c r="BO187" s="110" t="s">
        <v>1460</v>
      </c>
      <c r="BP187" s="110" t="s">
        <v>1460</v>
      </c>
      <c r="BQ187" s="99">
        <v>0</v>
      </c>
      <c r="BR187" s="99">
        <v>0</v>
      </c>
      <c r="BS187" s="99">
        <v>0</v>
      </c>
      <c r="BT187" s="99">
        <v>0</v>
      </c>
      <c r="BU187" s="99">
        <v>0</v>
      </c>
      <c r="BV187" s="99">
        <v>0</v>
      </c>
      <c r="BW187" s="99">
        <v>0</v>
      </c>
      <c r="BX187" s="99">
        <v>0</v>
      </c>
      <c r="BY187" s="99">
        <v>0</v>
      </c>
      <c r="BZ187" s="99">
        <v>0</v>
      </c>
      <c r="CA187" s="99">
        <v>0</v>
      </c>
      <c r="CB187" s="99">
        <v>0</v>
      </c>
      <c r="CC187" s="99">
        <v>0</v>
      </c>
      <c r="CD187" s="99">
        <v>0</v>
      </c>
      <c r="CE187" s="110" t="s">
        <v>1460</v>
      </c>
      <c r="CF187" s="99">
        <v>0</v>
      </c>
      <c r="CG187" s="99">
        <v>0</v>
      </c>
      <c r="CH187" s="99">
        <v>0</v>
      </c>
      <c r="CI187" s="99">
        <v>0</v>
      </c>
      <c r="CJ187" s="99">
        <v>0</v>
      </c>
      <c r="CK187" s="99">
        <v>0</v>
      </c>
      <c r="CL187" s="99">
        <v>0</v>
      </c>
      <c r="CM187" s="99">
        <v>0</v>
      </c>
      <c r="CN187" s="99">
        <v>0</v>
      </c>
      <c r="CO187" s="99">
        <v>0</v>
      </c>
      <c r="CP187" s="99">
        <v>0</v>
      </c>
      <c r="CQ187" s="110" t="s">
        <v>1460</v>
      </c>
      <c r="CR187" s="113" t="s">
        <v>1460</v>
      </c>
    </row>
    <row r="188" s="93" customFormat="1" ht="15.4" customHeight="1" spans="1:96">
      <c r="A188" s="109" t="s">
        <v>1778</v>
      </c>
      <c r="B188" s="100"/>
      <c r="C188" s="100" t="s">
        <v>1280</v>
      </c>
      <c r="D188" s="100" t="s">
        <v>1779</v>
      </c>
      <c r="E188" s="99">
        <v>200982.94</v>
      </c>
      <c r="F188" s="99">
        <v>0</v>
      </c>
      <c r="G188" s="99">
        <v>0</v>
      </c>
      <c r="H188" s="99">
        <v>0</v>
      </c>
      <c r="I188" s="99">
        <v>0</v>
      </c>
      <c r="J188" s="99">
        <v>0</v>
      </c>
      <c r="K188" s="110" t="s">
        <v>1460</v>
      </c>
      <c r="L188" s="99">
        <v>0</v>
      </c>
      <c r="M188" s="99">
        <v>0</v>
      </c>
      <c r="N188" s="99">
        <v>0</v>
      </c>
      <c r="O188" s="99">
        <v>200982.94</v>
      </c>
      <c r="P188" s="99">
        <v>12247.87</v>
      </c>
      <c r="Q188" s="99">
        <v>1757</v>
      </c>
      <c r="R188" s="99">
        <v>0</v>
      </c>
      <c r="S188" s="99">
        <v>129</v>
      </c>
      <c r="T188" s="99">
        <v>1280.34</v>
      </c>
      <c r="U188" s="99">
        <v>10882.54</v>
      </c>
      <c r="V188" s="99">
        <v>11661.41</v>
      </c>
      <c r="W188" s="99">
        <v>0</v>
      </c>
      <c r="X188" s="99">
        <v>51602.74</v>
      </c>
      <c r="Y188" s="99">
        <v>19617</v>
      </c>
      <c r="Z188" s="99">
        <v>0</v>
      </c>
      <c r="AA188" s="99">
        <v>16608.9</v>
      </c>
      <c r="AB188" s="99">
        <v>12097</v>
      </c>
      <c r="AC188" s="99">
        <v>0</v>
      </c>
      <c r="AD188" s="99">
        <v>0</v>
      </c>
      <c r="AE188" s="99">
        <v>6449</v>
      </c>
      <c r="AF188" s="99">
        <v>0</v>
      </c>
      <c r="AG188" s="99">
        <v>0</v>
      </c>
      <c r="AH188" s="99">
        <v>0</v>
      </c>
      <c r="AI188" s="99">
        <v>4243.34</v>
      </c>
      <c r="AJ188" s="99">
        <v>16170</v>
      </c>
      <c r="AK188" s="99">
        <v>2808</v>
      </c>
      <c r="AL188" s="99">
        <v>0</v>
      </c>
      <c r="AM188" s="99">
        <v>26235.8</v>
      </c>
      <c r="AN188" s="99">
        <v>0</v>
      </c>
      <c r="AO188" s="99">
        <v>0</v>
      </c>
      <c r="AP188" s="99">
        <v>7193</v>
      </c>
      <c r="AQ188" s="99">
        <v>0</v>
      </c>
      <c r="AR188" s="99">
        <v>0</v>
      </c>
      <c r="AS188" s="99">
        <v>0</v>
      </c>
      <c r="AT188" s="99">
        <v>0</v>
      </c>
      <c r="AU188" s="99">
        <v>0</v>
      </c>
      <c r="AV188" s="99">
        <v>0</v>
      </c>
      <c r="AW188" s="99">
        <v>0</v>
      </c>
      <c r="AX188" s="99">
        <v>0</v>
      </c>
      <c r="AY188" s="99">
        <v>0</v>
      </c>
      <c r="AZ188" s="99">
        <v>0</v>
      </c>
      <c r="BA188" s="99">
        <v>0</v>
      </c>
      <c r="BB188" s="99">
        <v>0</v>
      </c>
      <c r="BC188" s="99">
        <v>0</v>
      </c>
      <c r="BD188" s="99">
        <v>0</v>
      </c>
      <c r="BE188" s="99">
        <v>0</v>
      </c>
      <c r="BF188" s="110" t="s">
        <v>1460</v>
      </c>
      <c r="BG188" s="110" t="s">
        <v>1460</v>
      </c>
      <c r="BH188" s="110" t="s">
        <v>1460</v>
      </c>
      <c r="BI188" s="110" t="s">
        <v>1460</v>
      </c>
      <c r="BJ188" s="110" t="s">
        <v>1460</v>
      </c>
      <c r="BK188" s="110" t="s">
        <v>1460</v>
      </c>
      <c r="BL188" s="110" t="s">
        <v>1460</v>
      </c>
      <c r="BM188" s="110" t="s">
        <v>1460</v>
      </c>
      <c r="BN188" s="110" t="s">
        <v>1460</v>
      </c>
      <c r="BO188" s="110" t="s">
        <v>1460</v>
      </c>
      <c r="BP188" s="110" t="s">
        <v>1460</v>
      </c>
      <c r="BQ188" s="99">
        <v>0</v>
      </c>
      <c r="BR188" s="99">
        <v>0</v>
      </c>
      <c r="BS188" s="99">
        <v>0</v>
      </c>
      <c r="BT188" s="99">
        <v>0</v>
      </c>
      <c r="BU188" s="99">
        <v>0</v>
      </c>
      <c r="BV188" s="99">
        <v>0</v>
      </c>
      <c r="BW188" s="99">
        <v>0</v>
      </c>
      <c r="BX188" s="99">
        <v>0</v>
      </c>
      <c r="BY188" s="99">
        <v>0</v>
      </c>
      <c r="BZ188" s="99">
        <v>0</v>
      </c>
      <c r="CA188" s="99">
        <v>0</v>
      </c>
      <c r="CB188" s="99">
        <v>0</v>
      </c>
      <c r="CC188" s="99">
        <v>0</v>
      </c>
      <c r="CD188" s="99">
        <v>0</v>
      </c>
      <c r="CE188" s="110" t="s">
        <v>1460</v>
      </c>
      <c r="CF188" s="99">
        <v>0</v>
      </c>
      <c r="CG188" s="99">
        <v>0</v>
      </c>
      <c r="CH188" s="99">
        <v>0</v>
      </c>
      <c r="CI188" s="99">
        <v>0</v>
      </c>
      <c r="CJ188" s="99">
        <v>0</v>
      </c>
      <c r="CK188" s="99">
        <v>0</v>
      </c>
      <c r="CL188" s="99">
        <v>0</v>
      </c>
      <c r="CM188" s="99">
        <v>0</v>
      </c>
      <c r="CN188" s="99">
        <v>0</v>
      </c>
      <c r="CO188" s="99">
        <v>0</v>
      </c>
      <c r="CP188" s="99">
        <v>0</v>
      </c>
      <c r="CQ188" s="110" t="s">
        <v>1460</v>
      </c>
      <c r="CR188" s="113" t="s">
        <v>1460</v>
      </c>
    </row>
    <row r="189" s="93" customFormat="1" ht="15.4" customHeight="1" spans="1:96">
      <c r="A189" s="109" t="s">
        <v>1780</v>
      </c>
      <c r="B189" s="100"/>
      <c r="C189" s="100" t="s">
        <v>1280</v>
      </c>
      <c r="D189" s="100" t="s">
        <v>1781</v>
      </c>
      <c r="E189" s="99">
        <v>0</v>
      </c>
      <c r="F189" s="99">
        <v>0</v>
      </c>
      <c r="G189" s="99">
        <v>0</v>
      </c>
      <c r="H189" s="99">
        <v>0</v>
      </c>
      <c r="I189" s="99">
        <v>0</v>
      </c>
      <c r="J189" s="99">
        <v>0</v>
      </c>
      <c r="K189" s="110" t="s">
        <v>1460</v>
      </c>
      <c r="L189" s="99">
        <v>0</v>
      </c>
      <c r="M189" s="99">
        <v>0</v>
      </c>
      <c r="N189" s="99">
        <v>0</v>
      </c>
      <c r="O189" s="99">
        <v>0</v>
      </c>
      <c r="P189" s="99">
        <v>0</v>
      </c>
      <c r="Q189" s="99">
        <v>0</v>
      </c>
      <c r="R189" s="99">
        <v>0</v>
      </c>
      <c r="S189" s="99">
        <v>0</v>
      </c>
      <c r="T189" s="99">
        <v>0</v>
      </c>
      <c r="U189" s="99">
        <v>0</v>
      </c>
      <c r="V189" s="99">
        <v>0</v>
      </c>
      <c r="W189" s="99">
        <v>0</v>
      </c>
      <c r="X189" s="99">
        <v>0</v>
      </c>
      <c r="Y189" s="99">
        <v>0</v>
      </c>
      <c r="Z189" s="99">
        <v>0</v>
      </c>
      <c r="AA189" s="99">
        <v>0</v>
      </c>
      <c r="AB189" s="99">
        <v>0</v>
      </c>
      <c r="AC189" s="99">
        <v>0</v>
      </c>
      <c r="AD189" s="99">
        <v>0</v>
      </c>
      <c r="AE189" s="99">
        <v>0</v>
      </c>
      <c r="AF189" s="99">
        <v>0</v>
      </c>
      <c r="AG189" s="99">
        <v>0</v>
      </c>
      <c r="AH189" s="99">
        <v>0</v>
      </c>
      <c r="AI189" s="99">
        <v>0</v>
      </c>
      <c r="AJ189" s="99">
        <v>0</v>
      </c>
      <c r="AK189" s="99">
        <v>0</v>
      </c>
      <c r="AL189" s="99">
        <v>0</v>
      </c>
      <c r="AM189" s="99">
        <v>0</v>
      </c>
      <c r="AN189" s="99">
        <v>0</v>
      </c>
      <c r="AO189" s="99">
        <v>0</v>
      </c>
      <c r="AP189" s="99">
        <v>0</v>
      </c>
      <c r="AQ189" s="99">
        <v>0</v>
      </c>
      <c r="AR189" s="99">
        <v>0</v>
      </c>
      <c r="AS189" s="99">
        <v>0</v>
      </c>
      <c r="AT189" s="99">
        <v>0</v>
      </c>
      <c r="AU189" s="99">
        <v>0</v>
      </c>
      <c r="AV189" s="99">
        <v>0</v>
      </c>
      <c r="AW189" s="99">
        <v>0</v>
      </c>
      <c r="AX189" s="99">
        <v>0</v>
      </c>
      <c r="AY189" s="99">
        <v>0</v>
      </c>
      <c r="AZ189" s="99">
        <v>0</v>
      </c>
      <c r="BA189" s="99">
        <v>0</v>
      </c>
      <c r="BB189" s="99">
        <v>0</v>
      </c>
      <c r="BC189" s="99">
        <v>0</v>
      </c>
      <c r="BD189" s="99">
        <v>0</v>
      </c>
      <c r="BE189" s="99">
        <v>0</v>
      </c>
      <c r="BF189" s="110" t="s">
        <v>1460</v>
      </c>
      <c r="BG189" s="110" t="s">
        <v>1460</v>
      </c>
      <c r="BH189" s="110" t="s">
        <v>1460</v>
      </c>
      <c r="BI189" s="110" t="s">
        <v>1460</v>
      </c>
      <c r="BJ189" s="110" t="s">
        <v>1460</v>
      </c>
      <c r="BK189" s="110" t="s">
        <v>1460</v>
      </c>
      <c r="BL189" s="110" t="s">
        <v>1460</v>
      </c>
      <c r="BM189" s="110" t="s">
        <v>1460</v>
      </c>
      <c r="BN189" s="110" t="s">
        <v>1460</v>
      </c>
      <c r="BO189" s="110" t="s">
        <v>1460</v>
      </c>
      <c r="BP189" s="110" t="s">
        <v>1460</v>
      </c>
      <c r="BQ189" s="99">
        <v>0</v>
      </c>
      <c r="BR189" s="99">
        <v>0</v>
      </c>
      <c r="BS189" s="99">
        <v>0</v>
      </c>
      <c r="BT189" s="99">
        <v>0</v>
      </c>
      <c r="BU189" s="99">
        <v>0</v>
      </c>
      <c r="BV189" s="99">
        <v>0</v>
      </c>
      <c r="BW189" s="99">
        <v>0</v>
      </c>
      <c r="BX189" s="99">
        <v>0</v>
      </c>
      <c r="BY189" s="99">
        <v>0</v>
      </c>
      <c r="BZ189" s="99">
        <v>0</v>
      </c>
      <c r="CA189" s="99">
        <v>0</v>
      </c>
      <c r="CB189" s="99">
        <v>0</v>
      </c>
      <c r="CC189" s="99">
        <v>0</v>
      </c>
      <c r="CD189" s="99">
        <v>0</v>
      </c>
      <c r="CE189" s="110" t="s">
        <v>1460</v>
      </c>
      <c r="CF189" s="99">
        <v>0</v>
      </c>
      <c r="CG189" s="99">
        <v>0</v>
      </c>
      <c r="CH189" s="99">
        <v>0</v>
      </c>
      <c r="CI189" s="99">
        <v>0</v>
      </c>
      <c r="CJ189" s="99">
        <v>0</v>
      </c>
      <c r="CK189" s="99">
        <v>0</v>
      </c>
      <c r="CL189" s="99">
        <v>0</v>
      </c>
      <c r="CM189" s="99">
        <v>0</v>
      </c>
      <c r="CN189" s="99">
        <v>0</v>
      </c>
      <c r="CO189" s="99">
        <v>0</v>
      </c>
      <c r="CP189" s="99">
        <v>0</v>
      </c>
      <c r="CQ189" s="110" t="s">
        <v>1460</v>
      </c>
      <c r="CR189" s="113" t="s">
        <v>1460</v>
      </c>
    </row>
    <row r="190" s="93" customFormat="1" ht="15.4" customHeight="1" spans="1:96">
      <c r="A190" s="109" t="s">
        <v>1782</v>
      </c>
      <c r="B190" s="100"/>
      <c r="C190" s="100" t="s">
        <v>1280</v>
      </c>
      <c r="D190" s="100" t="s">
        <v>1783</v>
      </c>
      <c r="E190" s="99">
        <v>0</v>
      </c>
      <c r="F190" s="99">
        <v>0</v>
      </c>
      <c r="G190" s="99">
        <v>0</v>
      </c>
      <c r="H190" s="99">
        <v>0</v>
      </c>
      <c r="I190" s="99">
        <v>0</v>
      </c>
      <c r="J190" s="99">
        <v>0</v>
      </c>
      <c r="K190" s="110" t="s">
        <v>1460</v>
      </c>
      <c r="L190" s="99">
        <v>0</v>
      </c>
      <c r="M190" s="99">
        <v>0</v>
      </c>
      <c r="N190" s="99">
        <v>0</v>
      </c>
      <c r="O190" s="99">
        <v>0</v>
      </c>
      <c r="P190" s="99">
        <v>0</v>
      </c>
      <c r="Q190" s="99">
        <v>0</v>
      </c>
      <c r="R190" s="99">
        <v>0</v>
      </c>
      <c r="S190" s="99">
        <v>0</v>
      </c>
      <c r="T190" s="99">
        <v>0</v>
      </c>
      <c r="U190" s="99">
        <v>0</v>
      </c>
      <c r="V190" s="99">
        <v>0</v>
      </c>
      <c r="W190" s="99">
        <v>0</v>
      </c>
      <c r="X190" s="99">
        <v>0</v>
      </c>
      <c r="Y190" s="99">
        <v>0</v>
      </c>
      <c r="Z190" s="99">
        <v>0</v>
      </c>
      <c r="AA190" s="99">
        <v>0</v>
      </c>
      <c r="AB190" s="99">
        <v>0</v>
      </c>
      <c r="AC190" s="99">
        <v>0</v>
      </c>
      <c r="AD190" s="99">
        <v>0</v>
      </c>
      <c r="AE190" s="99">
        <v>0</v>
      </c>
      <c r="AF190" s="99">
        <v>0</v>
      </c>
      <c r="AG190" s="99">
        <v>0</v>
      </c>
      <c r="AH190" s="99">
        <v>0</v>
      </c>
      <c r="AI190" s="99">
        <v>0</v>
      </c>
      <c r="AJ190" s="99">
        <v>0</v>
      </c>
      <c r="AK190" s="99">
        <v>0</v>
      </c>
      <c r="AL190" s="99">
        <v>0</v>
      </c>
      <c r="AM190" s="99">
        <v>0</v>
      </c>
      <c r="AN190" s="99">
        <v>0</v>
      </c>
      <c r="AO190" s="99">
        <v>0</v>
      </c>
      <c r="AP190" s="99">
        <v>0</v>
      </c>
      <c r="AQ190" s="99">
        <v>0</v>
      </c>
      <c r="AR190" s="99">
        <v>0</v>
      </c>
      <c r="AS190" s="99">
        <v>0</v>
      </c>
      <c r="AT190" s="99">
        <v>0</v>
      </c>
      <c r="AU190" s="99">
        <v>0</v>
      </c>
      <c r="AV190" s="99">
        <v>0</v>
      </c>
      <c r="AW190" s="99">
        <v>0</v>
      </c>
      <c r="AX190" s="99">
        <v>0</v>
      </c>
      <c r="AY190" s="99">
        <v>0</v>
      </c>
      <c r="AZ190" s="99">
        <v>0</v>
      </c>
      <c r="BA190" s="99">
        <v>0</v>
      </c>
      <c r="BB190" s="99">
        <v>0</v>
      </c>
      <c r="BC190" s="99">
        <v>0</v>
      </c>
      <c r="BD190" s="99">
        <v>0</v>
      </c>
      <c r="BE190" s="99">
        <v>0</v>
      </c>
      <c r="BF190" s="110" t="s">
        <v>1460</v>
      </c>
      <c r="BG190" s="110" t="s">
        <v>1460</v>
      </c>
      <c r="BH190" s="110" t="s">
        <v>1460</v>
      </c>
      <c r="BI190" s="110" t="s">
        <v>1460</v>
      </c>
      <c r="BJ190" s="110" t="s">
        <v>1460</v>
      </c>
      <c r="BK190" s="110" t="s">
        <v>1460</v>
      </c>
      <c r="BL190" s="110" t="s">
        <v>1460</v>
      </c>
      <c r="BM190" s="110" t="s">
        <v>1460</v>
      </c>
      <c r="BN190" s="110" t="s">
        <v>1460</v>
      </c>
      <c r="BO190" s="110" t="s">
        <v>1460</v>
      </c>
      <c r="BP190" s="110" t="s">
        <v>1460</v>
      </c>
      <c r="BQ190" s="99">
        <v>0</v>
      </c>
      <c r="BR190" s="99">
        <v>0</v>
      </c>
      <c r="BS190" s="99">
        <v>0</v>
      </c>
      <c r="BT190" s="99">
        <v>0</v>
      </c>
      <c r="BU190" s="99">
        <v>0</v>
      </c>
      <c r="BV190" s="99">
        <v>0</v>
      </c>
      <c r="BW190" s="99">
        <v>0</v>
      </c>
      <c r="BX190" s="99">
        <v>0</v>
      </c>
      <c r="BY190" s="99">
        <v>0</v>
      </c>
      <c r="BZ190" s="99">
        <v>0</v>
      </c>
      <c r="CA190" s="99">
        <v>0</v>
      </c>
      <c r="CB190" s="99">
        <v>0</v>
      </c>
      <c r="CC190" s="99">
        <v>0</v>
      </c>
      <c r="CD190" s="99">
        <v>0</v>
      </c>
      <c r="CE190" s="110" t="s">
        <v>1460</v>
      </c>
      <c r="CF190" s="99">
        <v>0</v>
      </c>
      <c r="CG190" s="99">
        <v>0</v>
      </c>
      <c r="CH190" s="99">
        <v>0</v>
      </c>
      <c r="CI190" s="99">
        <v>0</v>
      </c>
      <c r="CJ190" s="99">
        <v>0</v>
      </c>
      <c r="CK190" s="99">
        <v>0</v>
      </c>
      <c r="CL190" s="99">
        <v>0</v>
      </c>
      <c r="CM190" s="99">
        <v>0</v>
      </c>
      <c r="CN190" s="99">
        <v>0</v>
      </c>
      <c r="CO190" s="99">
        <v>0</v>
      </c>
      <c r="CP190" s="99">
        <v>0</v>
      </c>
      <c r="CQ190" s="110" t="s">
        <v>1460</v>
      </c>
      <c r="CR190" s="113" t="s">
        <v>1460</v>
      </c>
    </row>
    <row r="191" s="93" customFormat="1" ht="15.4" customHeight="1" spans="1:96">
      <c r="A191" s="109" t="s">
        <v>1784</v>
      </c>
      <c r="B191" s="100"/>
      <c r="C191" s="100" t="s">
        <v>1280</v>
      </c>
      <c r="D191" s="100" t="s">
        <v>1785</v>
      </c>
      <c r="E191" s="99">
        <v>700000</v>
      </c>
      <c r="F191" s="99">
        <v>684583.5</v>
      </c>
      <c r="G191" s="99">
        <v>97116</v>
      </c>
      <c r="H191" s="99">
        <v>97320</v>
      </c>
      <c r="I191" s="99">
        <v>0</v>
      </c>
      <c r="J191" s="99">
        <v>269946.7</v>
      </c>
      <c r="K191" s="110" t="s">
        <v>1460</v>
      </c>
      <c r="L191" s="99">
        <v>12480</v>
      </c>
      <c r="M191" s="99">
        <v>166026.8</v>
      </c>
      <c r="N191" s="99">
        <v>41694</v>
      </c>
      <c r="O191" s="99">
        <v>15416.5</v>
      </c>
      <c r="P191" s="99">
        <v>15416.5</v>
      </c>
      <c r="Q191" s="99">
        <v>0</v>
      </c>
      <c r="R191" s="99">
        <v>0</v>
      </c>
      <c r="S191" s="99">
        <v>0</v>
      </c>
      <c r="T191" s="99">
        <v>0</v>
      </c>
      <c r="U191" s="99">
        <v>0</v>
      </c>
      <c r="V191" s="99">
        <v>0</v>
      </c>
      <c r="W191" s="99">
        <v>0</v>
      </c>
      <c r="X191" s="99">
        <v>0</v>
      </c>
      <c r="Y191" s="99">
        <v>0</v>
      </c>
      <c r="Z191" s="99">
        <v>0</v>
      </c>
      <c r="AA191" s="99">
        <v>0</v>
      </c>
      <c r="AB191" s="99">
        <v>0</v>
      </c>
      <c r="AC191" s="99">
        <v>0</v>
      </c>
      <c r="AD191" s="99">
        <v>0</v>
      </c>
      <c r="AE191" s="99">
        <v>0</v>
      </c>
      <c r="AF191" s="99">
        <v>0</v>
      </c>
      <c r="AG191" s="99">
        <v>0</v>
      </c>
      <c r="AH191" s="99">
        <v>0</v>
      </c>
      <c r="AI191" s="99">
        <v>0</v>
      </c>
      <c r="AJ191" s="99">
        <v>0</v>
      </c>
      <c r="AK191" s="99">
        <v>0</v>
      </c>
      <c r="AL191" s="99">
        <v>0</v>
      </c>
      <c r="AM191" s="99">
        <v>0</v>
      </c>
      <c r="AN191" s="99">
        <v>0</v>
      </c>
      <c r="AO191" s="99">
        <v>0</v>
      </c>
      <c r="AP191" s="99">
        <v>0</v>
      </c>
      <c r="AQ191" s="99">
        <v>0</v>
      </c>
      <c r="AR191" s="99">
        <v>0</v>
      </c>
      <c r="AS191" s="99">
        <v>0</v>
      </c>
      <c r="AT191" s="99">
        <v>0</v>
      </c>
      <c r="AU191" s="99">
        <v>0</v>
      </c>
      <c r="AV191" s="99">
        <v>0</v>
      </c>
      <c r="AW191" s="99">
        <v>0</v>
      </c>
      <c r="AX191" s="99">
        <v>0</v>
      </c>
      <c r="AY191" s="99">
        <v>0</v>
      </c>
      <c r="AZ191" s="99">
        <v>0</v>
      </c>
      <c r="BA191" s="99">
        <v>0</v>
      </c>
      <c r="BB191" s="99">
        <v>0</v>
      </c>
      <c r="BC191" s="99">
        <v>0</v>
      </c>
      <c r="BD191" s="99">
        <v>0</v>
      </c>
      <c r="BE191" s="99">
        <v>0</v>
      </c>
      <c r="BF191" s="110" t="s">
        <v>1460</v>
      </c>
      <c r="BG191" s="110" t="s">
        <v>1460</v>
      </c>
      <c r="BH191" s="110" t="s">
        <v>1460</v>
      </c>
      <c r="BI191" s="110" t="s">
        <v>1460</v>
      </c>
      <c r="BJ191" s="110" t="s">
        <v>1460</v>
      </c>
      <c r="BK191" s="110" t="s">
        <v>1460</v>
      </c>
      <c r="BL191" s="110" t="s">
        <v>1460</v>
      </c>
      <c r="BM191" s="110" t="s">
        <v>1460</v>
      </c>
      <c r="BN191" s="110" t="s">
        <v>1460</v>
      </c>
      <c r="BO191" s="110" t="s">
        <v>1460</v>
      </c>
      <c r="BP191" s="110" t="s">
        <v>1460</v>
      </c>
      <c r="BQ191" s="99">
        <v>0</v>
      </c>
      <c r="BR191" s="99">
        <v>0</v>
      </c>
      <c r="BS191" s="99">
        <v>0</v>
      </c>
      <c r="BT191" s="99">
        <v>0</v>
      </c>
      <c r="BU191" s="99">
        <v>0</v>
      </c>
      <c r="BV191" s="99">
        <v>0</v>
      </c>
      <c r="BW191" s="99">
        <v>0</v>
      </c>
      <c r="BX191" s="99">
        <v>0</v>
      </c>
      <c r="BY191" s="99">
        <v>0</v>
      </c>
      <c r="BZ191" s="99">
        <v>0</v>
      </c>
      <c r="CA191" s="99">
        <v>0</v>
      </c>
      <c r="CB191" s="99">
        <v>0</v>
      </c>
      <c r="CC191" s="99">
        <v>0</v>
      </c>
      <c r="CD191" s="99">
        <v>0</v>
      </c>
      <c r="CE191" s="110" t="s">
        <v>1460</v>
      </c>
      <c r="CF191" s="99">
        <v>0</v>
      </c>
      <c r="CG191" s="99">
        <v>0</v>
      </c>
      <c r="CH191" s="99">
        <v>0</v>
      </c>
      <c r="CI191" s="99">
        <v>0</v>
      </c>
      <c r="CJ191" s="99">
        <v>0</v>
      </c>
      <c r="CK191" s="99">
        <v>0</v>
      </c>
      <c r="CL191" s="99">
        <v>0</v>
      </c>
      <c r="CM191" s="99">
        <v>0</v>
      </c>
      <c r="CN191" s="99">
        <v>0</v>
      </c>
      <c r="CO191" s="99">
        <v>0</v>
      </c>
      <c r="CP191" s="99">
        <v>0</v>
      </c>
      <c r="CQ191" s="110" t="s">
        <v>1460</v>
      </c>
      <c r="CR191" s="113" t="s">
        <v>1460</v>
      </c>
    </row>
    <row r="192" s="93" customFormat="1" ht="15.4" customHeight="1" spans="1:96">
      <c r="A192" s="109" t="s">
        <v>1786</v>
      </c>
      <c r="B192" s="100"/>
      <c r="C192" s="100" t="s">
        <v>1280</v>
      </c>
      <c r="D192" s="100" t="s">
        <v>1787</v>
      </c>
      <c r="E192" s="99">
        <v>700000</v>
      </c>
      <c r="F192" s="99">
        <v>684583.5</v>
      </c>
      <c r="G192" s="99">
        <v>97116</v>
      </c>
      <c r="H192" s="99">
        <v>97320</v>
      </c>
      <c r="I192" s="99">
        <v>0</v>
      </c>
      <c r="J192" s="99">
        <v>269946.7</v>
      </c>
      <c r="K192" s="110" t="s">
        <v>1460</v>
      </c>
      <c r="L192" s="99">
        <v>12480</v>
      </c>
      <c r="M192" s="99">
        <v>166026.8</v>
      </c>
      <c r="N192" s="99">
        <v>41694</v>
      </c>
      <c r="O192" s="99">
        <v>15416.5</v>
      </c>
      <c r="P192" s="99">
        <v>15416.5</v>
      </c>
      <c r="Q192" s="99">
        <v>0</v>
      </c>
      <c r="R192" s="99">
        <v>0</v>
      </c>
      <c r="S192" s="99">
        <v>0</v>
      </c>
      <c r="T192" s="99">
        <v>0</v>
      </c>
      <c r="U192" s="99">
        <v>0</v>
      </c>
      <c r="V192" s="99">
        <v>0</v>
      </c>
      <c r="W192" s="99">
        <v>0</v>
      </c>
      <c r="X192" s="99">
        <v>0</v>
      </c>
      <c r="Y192" s="99">
        <v>0</v>
      </c>
      <c r="Z192" s="99">
        <v>0</v>
      </c>
      <c r="AA192" s="99">
        <v>0</v>
      </c>
      <c r="AB192" s="99">
        <v>0</v>
      </c>
      <c r="AC192" s="99">
        <v>0</v>
      </c>
      <c r="AD192" s="99">
        <v>0</v>
      </c>
      <c r="AE192" s="99">
        <v>0</v>
      </c>
      <c r="AF192" s="99">
        <v>0</v>
      </c>
      <c r="AG192" s="99">
        <v>0</v>
      </c>
      <c r="AH192" s="99">
        <v>0</v>
      </c>
      <c r="AI192" s="99">
        <v>0</v>
      </c>
      <c r="AJ192" s="99">
        <v>0</v>
      </c>
      <c r="AK192" s="99">
        <v>0</v>
      </c>
      <c r="AL192" s="99">
        <v>0</v>
      </c>
      <c r="AM192" s="99">
        <v>0</v>
      </c>
      <c r="AN192" s="99">
        <v>0</v>
      </c>
      <c r="AO192" s="99">
        <v>0</v>
      </c>
      <c r="AP192" s="99">
        <v>0</v>
      </c>
      <c r="AQ192" s="99">
        <v>0</v>
      </c>
      <c r="AR192" s="99">
        <v>0</v>
      </c>
      <c r="AS192" s="99">
        <v>0</v>
      </c>
      <c r="AT192" s="99">
        <v>0</v>
      </c>
      <c r="AU192" s="99">
        <v>0</v>
      </c>
      <c r="AV192" s="99">
        <v>0</v>
      </c>
      <c r="AW192" s="99">
        <v>0</v>
      </c>
      <c r="AX192" s="99">
        <v>0</v>
      </c>
      <c r="AY192" s="99">
        <v>0</v>
      </c>
      <c r="AZ192" s="99">
        <v>0</v>
      </c>
      <c r="BA192" s="99">
        <v>0</v>
      </c>
      <c r="BB192" s="99">
        <v>0</v>
      </c>
      <c r="BC192" s="99">
        <v>0</v>
      </c>
      <c r="BD192" s="99">
        <v>0</v>
      </c>
      <c r="BE192" s="99">
        <v>0</v>
      </c>
      <c r="BF192" s="110" t="s">
        <v>1460</v>
      </c>
      <c r="BG192" s="110" t="s">
        <v>1460</v>
      </c>
      <c r="BH192" s="110" t="s">
        <v>1460</v>
      </c>
      <c r="BI192" s="110" t="s">
        <v>1460</v>
      </c>
      <c r="BJ192" s="110" t="s">
        <v>1460</v>
      </c>
      <c r="BK192" s="110" t="s">
        <v>1460</v>
      </c>
      <c r="BL192" s="110" t="s">
        <v>1460</v>
      </c>
      <c r="BM192" s="110" t="s">
        <v>1460</v>
      </c>
      <c r="BN192" s="110" t="s">
        <v>1460</v>
      </c>
      <c r="BO192" s="110" t="s">
        <v>1460</v>
      </c>
      <c r="BP192" s="110" t="s">
        <v>1460</v>
      </c>
      <c r="BQ192" s="99">
        <v>0</v>
      </c>
      <c r="BR192" s="99">
        <v>0</v>
      </c>
      <c r="BS192" s="99">
        <v>0</v>
      </c>
      <c r="BT192" s="99">
        <v>0</v>
      </c>
      <c r="BU192" s="99">
        <v>0</v>
      </c>
      <c r="BV192" s="99">
        <v>0</v>
      </c>
      <c r="BW192" s="99">
        <v>0</v>
      </c>
      <c r="BX192" s="99">
        <v>0</v>
      </c>
      <c r="BY192" s="99">
        <v>0</v>
      </c>
      <c r="BZ192" s="99">
        <v>0</v>
      </c>
      <c r="CA192" s="99">
        <v>0</v>
      </c>
      <c r="CB192" s="99">
        <v>0</v>
      </c>
      <c r="CC192" s="99">
        <v>0</v>
      </c>
      <c r="CD192" s="99">
        <v>0</v>
      </c>
      <c r="CE192" s="110" t="s">
        <v>1460</v>
      </c>
      <c r="CF192" s="99">
        <v>0</v>
      </c>
      <c r="CG192" s="99">
        <v>0</v>
      </c>
      <c r="CH192" s="99">
        <v>0</v>
      </c>
      <c r="CI192" s="99">
        <v>0</v>
      </c>
      <c r="CJ192" s="99">
        <v>0</v>
      </c>
      <c r="CK192" s="99">
        <v>0</v>
      </c>
      <c r="CL192" s="99">
        <v>0</v>
      </c>
      <c r="CM192" s="99">
        <v>0</v>
      </c>
      <c r="CN192" s="99">
        <v>0</v>
      </c>
      <c r="CO192" s="99">
        <v>0</v>
      </c>
      <c r="CP192" s="99">
        <v>0</v>
      </c>
      <c r="CQ192" s="110" t="s">
        <v>1460</v>
      </c>
      <c r="CR192" s="113" t="s">
        <v>1460</v>
      </c>
    </row>
    <row r="193" s="93" customFormat="1" ht="15.4" customHeight="1" spans="1:96">
      <c r="A193" s="109" t="s">
        <v>1788</v>
      </c>
      <c r="B193" s="100"/>
      <c r="C193" s="100" t="s">
        <v>1280</v>
      </c>
      <c r="D193" s="100" t="s">
        <v>829</v>
      </c>
      <c r="E193" s="99">
        <v>27508080.49</v>
      </c>
      <c r="F193" s="99">
        <v>4826524.17</v>
      </c>
      <c r="G193" s="99">
        <v>1091621.04</v>
      </c>
      <c r="H193" s="99">
        <v>1534383</v>
      </c>
      <c r="I193" s="99">
        <v>630032.41</v>
      </c>
      <c r="J193" s="99">
        <v>1089528.72</v>
      </c>
      <c r="K193" s="110" t="s">
        <v>1460</v>
      </c>
      <c r="L193" s="99">
        <v>1200</v>
      </c>
      <c r="M193" s="99">
        <v>335255</v>
      </c>
      <c r="N193" s="99">
        <v>144504</v>
      </c>
      <c r="O193" s="99">
        <v>21891985.97</v>
      </c>
      <c r="P193" s="99">
        <v>166054.54</v>
      </c>
      <c r="Q193" s="99">
        <v>139435.58</v>
      </c>
      <c r="R193" s="99">
        <v>0</v>
      </c>
      <c r="S193" s="99">
        <v>8173.82</v>
      </c>
      <c r="T193" s="99">
        <v>3982.85</v>
      </c>
      <c r="U193" s="99">
        <v>3656.2</v>
      </c>
      <c r="V193" s="99">
        <v>327687.21</v>
      </c>
      <c r="W193" s="99">
        <v>0</v>
      </c>
      <c r="X193" s="99">
        <v>169608.66</v>
      </c>
      <c r="Y193" s="99">
        <v>96820.87</v>
      </c>
      <c r="Z193" s="99">
        <v>0</v>
      </c>
      <c r="AA193" s="99">
        <v>15414624.85</v>
      </c>
      <c r="AB193" s="99">
        <v>135500</v>
      </c>
      <c r="AC193" s="99">
        <v>0</v>
      </c>
      <c r="AD193" s="99">
        <v>49130</v>
      </c>
      <c r="AE193" s="99">
        <v>36753</v>
      </c>
      <c r="AF193" s="99">
        <v>52283</v>
      </c>
      <c r="AG193" s="99">
        <v>0</v>
      </c>
      <c r="AH193" s="99">
        <v>0</v>
      </c>
      <c r="AI193" s="99">
        <v>340325.8</v>
      </c>
      <c r="AJ193" s="99">
        <v>4820000</v>
      </c>
      <c r="AK193" s="99">
        <v>53486.07</v>
      </c>
      <c r="AL193" s="99">
        <v>0</v>
      </c>
      <c r="AM193" s="99">
        <v>51608.72</v>
      </c>
      <c r="AN193" s="99">
        <v>0</v>
      </c>
      <c r="AO193" s="99">
        <v>0</v>
      </c>
      <c r="AP193" s="99">
        <v>22854.8</v>
      </c>
      <c r="AQ193" s="99">
        <v>789570.35</v>
      </c>
      <c r="AR193" s="99">
        <v>0</v>
      </c>
      <c r="AS193" s="99">
        <v>0</v>
      </c>
      <c r="AT193" s="99">
        <v>0</v>
      </c>
      <c r="AU193" s="99">
        <v>0</v>
      </c>
      <c r="AV193" s="99">
        <v>0</v>
      </c>
      <c r="AW193" s="99">
        <v>1500</v>
      </c>
      <c r="AX193" s="99">
        <v>2050</v>
      </c>
      <c r="AY193" s="99">
        <v>0</v>
      </c>
      <c r="AZ193" s="99">
        <v>0</v>
      </c>
      <c r="BA193" s="99">
        <v>0</v>
      </c>
      <c r="BB193" s="99">
        <v>786020.35</v>
      </c>
      <c r="BC193" s="99">
        <v>0</v>
      </c>
      <c r="BD193" s="99">
        <v>0</v>
      </c>
      <c r="BE193" s="99">
        <v>0</v>
      </c>
      <c r="BF193" s="110" t="s">
        <v>1460</v>
      </c>
      <c r="BG193" s="110" t="s">
        <v>1460</v>
      </c>
      <c r="BH193" s="110" t="s">
        <v>1460</v>
      </c>
      <c r="BI193" s="110" t="s">
        <v>1460</v>
      </c>
      <c r="BJ193" s="110" t="s">
        <v>1460</v>
      </c>
      <c r="BK193" s="110" t="s">
        <v>1460</v>
      </c>
      <c r="BL193" s="110" t="s">
        <v>1460</v>
      </c>
      <c r="BM193" s="110" t="s">
        <v>1460</v>
      </c>
      <c r="BN193" s="110" t="s">
        <v>1460</v>
      </c>
      <c r="BO193" s="110" t="s">
        <v>1460</v>
      </c>
      <c r="BP193" s="110" t="s">
        <v>1460</v>
      </c>
      <c r="BQ193" s="99">
        <v>0</v>
      </c>
      <c r="BR193" s="99">
        <v>0</v>
      </c>
      <c r="BS193" s="99">
        <v>0</v>
      </c>
      <c r="BT193" s="99">
        <v>0</v>
      </c>
      <c r="BU193" s="99">
        <v>0</v>
      </c>
      <c r="BV193" s="99">
        <v>0</v>
      </c>
      <c r="BW193" s="99">
        <v>0</v>
      </c>
      <c r="BX193" s="99">
        <v>0</v>
      </c>
      <c r="BY193" s="99">
        <v>0</v>
      </c>
      <c r="BZ193" s="99">
        <v>0</v>
      </c>
      <c r="CA193" s="99">
        <v>0</v>
      </c>
      <c r="CB193" s="99">
        <v>0</v>
      </c>
      <c r="CC193" s="99">
        <v>0</v>
      </c>
      <c r="CD193" s="99">
        <v>0</v>
      </c>
      <c r="CE193" s="110" t="s">
        <v>1460</v>
      </c>
      <c r="CF193" s="99">
        <v>0</v>
      </c>
      <c r="CG193" s="99">
        <v>0</v>
      </c>
      <c r="CH193" s="99">
        <v>0</v>
      </c>
      <c r="CI193" s="99">
        <v>0</v>
      </c>
      <c r="CJ193" s="99">
        <v>0</v>
      </c>
      <c r="CK193" s="99">
        <v>0</v>
      </c>
      <c r="CL193" s="99">
        <v>0</v>
      </c>
      <c r="CM193" s="99">
        <v>0</v>
      </c>
      <c r="CN193" s="99">
        <v>0</v>
      </c>
      <c r="CO193" s="99">
        <v>0</v>
      </c>
      <c r="CP193" s="99">
        <v>0</v>
      </c>
      <c r="CQ193" s="110" t="s">
        <v>1460</v>
      </c>
      <c r="CR193" s="113" t="s">
        <v>1460</v>
      </c>
    </row>
    <row r="194" s="93" customFormat="1" ht="15.4" customHeight="1" spans="1:96">
      <c r="A194" s="109" t="s">
        <v>1789</v>
      </c>
      <c r="B194" s="100"/>
      <c r="C194" s="100" t="s">
        <v>1280</v>
      </c>
      <c r="D194" s="100" t="s">
        <v>1790</v>
      </c>
      <c r="E194" s="99">
        <v>25000566.73</v>
      </c>
      <c r="F194" s="99">
        <v>4447313.66</v>
      </c>
      <c r="G194" s="99">
        <v>1007105.04</v>
      </c>
      <c r="H194" s="99">
        <v>1436632</v>
      </c>
      <c r="I194" s="99">
        <v>521206.41</v>
      </c>
      <c r="J194" s="99">
        <v>1016614.21</v>
      </c>
      <c r="K194" s="110" t="s">
        <v>1460</v>
      </c>
      <c r="L194" s="99">
        <v>1200</v>
      </c>
      <c r="M194" s="99">
        <v>325355</v>
      </c>
      <c r="N194" s="99">
        <v>139201</v>
      </c>
      <c r="O194" s="99">
        <v>19785374.31</v>
      </c>
      <c r="P194" s="99">
        <v>137381.7</v>
      </c>
      <c r="Q194" s="99">
        <v>138485.58</v>
      </c>
      <c r="R194" s="99">
        <v>0</v>
      </c>
      <c r="S194" s="99">
        <v>3562.8</v>
      </c>
      <c r="T194" s="99">
        <v>2910</v>
      </c>
      <c r="U194" s="99">
        <v>0</v>
      </c>
      <c r="V194" s="99">
        <v>309051.99</v>
      </c>
      <c r="W194" s="99">
        <v>0</v>
      </c>
      <c r="X194" s="99">
        <v>148400</v>
      </c>
      <c r="Y194" s="99">
        <v>95537.87</v>
      </c>
      <c r="Z194" s="99">
        <v>0</v>
      </c>
      <c r="AA194" s="99">
        <v>13746224.43</v>
      </c>
      <c r="AB194" s="99">
        <v>135500</v>
      </c>
      <c r="AC194" s="99">
        <v>0</v>
      </c>
      <c r="AD194" s="99">
        <v>48680</v>
      </c>
      <c r="AE194" s="99">
        <v>34033</v>
      </c>
      <c r="AF194" s="99">
        <v>52123</v>
      </c>
      <c r="AG194" s="99">
        <v>0</v>
      </c>
      <c r="AH194" s="99">
        <v>0</v>
      </c>
      <c r="AI194" s="99">
        <v>9216.8</v>
      </c>
      <c r="AJ194" s="99">
        <v>4816000</v>
      </c>
      <c r="AK194" s="99">
        <v>41277.12</v>
      </c>
      <c r="AL194" s="99">
        <v>0</v>
      </c>
      <c r="AM194" s="99">
        <v>50808.72</v>
      </c>
      <c r="AN194" s="99">
        <v>0</v>
      </c>
      <c r="AO194" s="99">
        <v>0</v>
      </c>
      <c r="AP194" s="99">
        <v>16181.3</v>
      </c>
      <c r="AQ194" s="99">
        <v>767878.76</v>
      </c>
      <c r="AR194" s="99">
        <v>0</v>
      </c>
      <c r="AS194" s="99">
        <v>0</v>
      </c>
      <c r="AT194" s="99">
        <v>0</v>
      </c>
      <c r="AU194" s="99">
        <v>0</v>
      </c>
      <c r="AV194" s="99">
        <v>0</v>
      </c>
      <c r="AW194" s="99">
        <v>1500</v>
      </c>
      <c r="AX194" s="99">
        <v>2050</v>
      </c>
      <c r="AY194" s="99">
        <v>0</v>
      </c>
      <c r="AZ194" s="99">
        <v>0</v>
      </c>
      <c r="BA194" s="99">
        <v>0</v>
      </c>
      <c r="BB194" s="99">
        <v>764328.76</v>
      </c>
      <c r="BC194" s="99">
        <v>0</v>
      </c>
      <c r="BD194" s="99">
        <v>0</v>
      </c>
      <c r="BE194" s="99">
        <v>0</v>
      </c>
      <c r="BF194" s="110" t="s">
        <v>1460</v>
      </c>
      <c r="BG194" s="110" t="s">
        <v>1460</v>
      </c>
      <c r="BH194" s="110" t="s">
        <v>1460</v>
      </c>
      <c r="BI194" s="110" t="s">
        <v>1460</v>
      </c>
      <c r="BJ194" s="110" t="s">
        <v>1460</v>
      </c>
      <c r="BK194" s="110" t="s">
        <v>1460</v>
      </c>
      <c r="BL194" s="110" t="s">
        <v>1460</v>
      </c>
      <c r="BM194" s="110" t="s">
        <v>1460</v>
      </c>
      <c r="BN194" s="110" t="s">
        <v>1460</v>
      </c>
      <c r="BO194" s="110" t="s">
        <v>1460</v>
      </c>
      <c r="BP194" s="110" t="s">
        <v>1460</v>
      </c>
      <c r="BQ194" s="99">
        <v>0</v>
      </c>
      <c r="BR194" s="99">
        <v>0</v>
      </c>
      <c r="BS194" s="99">
        <v>0</v>
      </c>
      <c r="BT194" s="99">
        <v>0</v>
      </c>
      <c r="BU194" s="99">
        <v>0</v>
      </c>
      <c r="BV194" s="99">
        <v>0</v>
      </c>
      <c r="BW194" s="99">
        <v>0</v>
      </c>
      <c r="BX194" s="99">
        <v>0</v>
      </c>
      <c r="BY194" s="99">
        <v>0</v>
      </c>
      <c r="BZ194" s="99">
        <v>0</v>
      </c>
      <c r="CA194" s="99">
        <v>0</v>
      </c>
      <c r="CB194" s="99">
        <v>0</v>
      </c>
      <c r="CC194" s="99">
        <v>0</v>
      </c>
      <c r="CD194" s="99">
        <v>0</v>
      </c>
      <c r="CE194" s="110" t="s">
        <v>1460</v>
      </c>
      <c r="CF194" s="99">
        <v>0</v>
      </c>
      <c r="CG194" s="99">
        <v>0</v>
      </c>
      <c r="CH194" s="99">
        <v>0</v>
      </c>
      <c r="CI194" s="99">
        <v>0</v>
      </c>
      <c r="CJ194" s="99">
        <v>0</v>
      </c>
      <c r="CK194" s="99">
        <v>0</v>
      </c>
      <c r="CL194" s="99">
        <v>0</v>
      </c>
      <c r="CM194" s="99">
        <v>0</v>
      </c>
      <c r="CN194" s="99">
        <v>0</v>
      </c>
      <c r="CO194" s="99">
        <v>0</v>
      </c>
      <c r="CP194" s="99">
        <v>0</v>
      </c>
      <c r="CQ194" s="110" t="s">
        <v>1460</v>
      </c>
      <c r="CR194" s="113" t="s">
        <v>1460</v>
      </c>
    </row>
    <row r="195" s="93" customFormat="1" ht="15.4" customHeight="1" spans="1:96">
      <c r="A195" s="109" t="s">
        <v>1791</v>
      </c>
      <c r="B195" s="100"/>
      <c r="C195" s="100" t="s">
        <v>1280</v>
      </c>
      <c r="D195" s="100" t="s">
        <v>1465</v>
      </c>
      <c r="E195" s="99">
        <v>1127626.7</v>
      </c>
      <c r="F195" s="99">
        <v>935234.01</v>
      </c>
      <c r="G195" s="99">
        <v>156079</v>
      </c>
      <c r="H195" s="99">
        <v>372535.5</v>
      </c>
      <c r="I195" s="99">
        <v>221847</v>
      </c>
      <c r="J195" s="99">
        <v>184772.51</v>
      </c>
      <c r="K195" s="110" t="s">
        <v>1460</v>
      </c>
      <c r="L195" s="99">
        <v>0</v>
      </c>
      <c r="M195" s="99">
        <v>0</v>
      </c>
      <c r="N195" s="99">
        <v>0</v>
      </c>
      <c r="O195" s="99">
        <v>40808.09</v>
      </c>
      <c r="P195" s="99">
        <v>0</v>
      </c>
      <c r="Q195" s="99">
        <v>0</v>
      </c>
      <c r="R195" s="99">
        <v>0</v>
      </c>
      <c r="S195" s="99">
        <v>0</v>
      </c>
      <c r="T195" s="99">
        <v>0</v>
      </c>
      <c r="U195" s="99">
        <v>0</v>
      </c>
      <c r="V195" s="99">
        <v>0</v>
      </c>
      <c r="W195" s="99">
        <v>0</v>
      </c>
      <c r="X195" s="99">
        <v>0</v>
      </c>
      <c r="Y195" s="99">
        <v>0</v>
      </c>
      <c r="Z195" s="99">
        <v>0</v>
      </c>
      <c r="AA195" s="99">
        <v>0</v>
      </c>
      <c r="AB195" s="99">
        <v>0</v>
      </c>
      <c r="AC195" s="99">
        <v>0</v>
      </c>
      <c r="AD195" s="99">
        <v>0</v>
      </c>
      <c r="AE195" s="99">
        <v>19943</v>
      </c>
      <c r="AF195" s="99">
        <v>0</v>
      </c>
      <c r="AG195" s="99">
        <v>0</v>
      </c>
      <c r="AH195" s="99">
        <v>0</v>
      </c>
      <c r="AI195" s="99">
        <v>0</v>
      </c>
      <c r="AJ195" s="99">
        <v>0</v>
      </c>
      <c r="AK195" s="99">
        <v>10965.09</v>
      </c>
      <c r="AL195" s="99">
        <v>0</v>
      </c>
      <c r="AM195" s="99">
        <v>6350</v>
      </c>
      <c r="AN195" s="99">
        <v>0</v>
      </c>
      <c r="AO195" s="99">
        <v>0</v>
      </c>
      <c r="AP195" s="99">
        <v>3550</v>
      </c>
      <c r="AQ195" s="99">
        <v>151584.6</v>
      </c>
      <c r="AR195" s="99">
        <v>0</v>
      </c>
      <c r="AS195" s="99">
        <v>0</v>
      </c>
      <c r="AT195" s="99">
        <v>0</v>
      </c>
      <c r="AU195" s="99">
        <v>0</v>
      </c>
      <c r="AV195" s="99">
        <v>0</v>
      </c>
      <c r="AW195" s="99">
        <v>1500</v>
      </c>
      <c r="AX195" s="99">
        <v>0</v>
      </c>
      <c r="AY195" s="99">
        <v>0</v>
      </c>
      <c r="AZ195" s="99">
        <v>0</v>
      </c>
      <c r="BA195" s="99">
        <v>0</v>
      </c>
      <c r="BB195" s="99">
        <v>150084.6</v>
      </c>
      <c r="BC195" s="99">
        <v>0</v>
      </c>
      <c r="BD195" s="99">
        <v>0</v>
      </c>
      <c r="BE195" s="99">
        <v>0</v>
      </c>
      <c r="BF195" s="110" t="s">
        <v>1460</v>
      </c>
      <c r="BG195" s="110" t="s">
        <v>1460</v>
      </c>
      <c r="BH195" s="110" t="s">
        <v>1460</v>
      </c>
      <c r="BI195" s="110" t="s">
        <v>1460</v>
      </c>
      <c r="BJ195" s="110" t="s">
        <v>1460</v>
      </c>
      <c r="BK195" s="110" t="s">
        <v>1460</v>
      </c>
      <c r="BL195" s="110" t="s">
        <v>1460</v>
      </c>
      <c r="BM195" s="110" t="s">
        <v>1460</v>
      </c>
      <c r="BN195" s="110" t="s">
        <v>1460</v>
      </c>
      <c r="BO195" s="110" t="s">
        <v>1460</v>
      </c>
      <c r="BP195" s="110" t="s">
        <v>1460</v>
      </c>
      <c r="BQ195" s="99">
        <v>0</v>
      </c>
      <c r="BR195" s="99">
        <v>0</v>
      </c>
      <c r="BS195" s="99">
        <v>0</v>
      </c>
      <c r="BT195" s="99">
        <v>0</v>
      </c>
      <c r="BU195" s="99">
        <v>0</v>
      </c>
      <c r="BV195" s="99">
        <v>0</v>
      </c>
      <c r="BW195" s="99">
        <v>0</v>
      </c>
      <c r="BX195" s="99">
        <v>0</v>
      </c>
      <c r="BY195" s="99">
        <v>0</v>
      </c>
      <c r="BZ195" s="99">
        <v>0</v>
      </c>
      <c r="CA195" s="99">
        <v>0</v>
      </c>
      <c r="CB195" s="99">
        <v>0</v>
      </c>
      <c r="CC195" s="99">
        <v>0</v>
      </c>
      <c r="CD195" s="99">
        <v>0</v>
      </c>
      <c r="CE195" s="110" t="s">
        <v>1460</v>
      </c>
      <c r="CF195" s="99">
        <v>0</v>
      </c>
      <c r="CG195" s="99">
        <v>0</v>
      </c>
      <c r="CH195" s="99">
        <v>0</v>
      </c>
      <c r="CI195" s="99">
        <v>0</v>
      </c>
      <c r="CJ195" s="99">
        <v>0</v>
      </c>
      <c r="CK195" s="99">
        <v>0</v>
      </c>
      <c r="CL195" s="99">
        <v>0</v>
      </c>
      <c r="CM195" s="99">
        <v>0</v>
      </c>
      <c r="CN195" s="99">
        <v>0</v>
      </c>
      <c r="CO195" s="99">
        <v>0</v>
      </c>
      <c r="CP195" s="99">
        <v>0</v>
      </c>
      <c r="CQ195" s="110" t="s">
        <v>1460</v>
      </c>
      <c r="CR195" s="113" t="s">
        <v>1460</v>
      </c>
    </row>
    <row r="196" s="93" customFormat="1" ht="15.4" customHeight="1" spans="1:96">
      <c r="A196" s="109" t="s">
        <v>1792</v>
      </c>
      <c r="B196" s="100"/>
      <c r="C196" s="100" t="s">
        <v>1280</v>
      </c>
      <c r="D196" s="100" t="s">
        <v>1469</v>
      </c>
      <c r="E196" s="99">
        <v>164000</v>
      </c>
      <c r="F196" s="99">
        <v>0</v>
      </c>
      <c r="G196" s="99">
        <v>0</v>
      </c>
      <c r="H196" s="99">
        <v>0</v>
      </c>
      <c r="I196" s="99">
        <v>0</v>
      </c>
      <c r="J196" s="99">
        <v>0</v>
      </c>
      <c r="K196" s="110" t="s">
        <v>1460</v>
      </c>
      <c r="L196" s="99">
        <v>0</v>
      </c>
      <c r="M196" s="99">
        <v>0</v>
      </c>
      <c r="N196" s="99">
        <v>0</v>
      </c>
      <c r="O196" s="99">
        <v>164000</v>
      </c>
      <c r="P196" s="99">
        <v>42161.6</v>
      </c>
      <c r="Q196" s="99">
        <v>44356.8</v>
      </c>
      <c r="R196" s="99">
        <v>0</v>
      </c>
      <c r="S196" s="99">
        <v>351</v>
      </c>
      <c r="T196" s="99">
        <v>0</v>
      </c>
      <c r="U196" s="99">
        <v>0</v>
      </c>
      <c r="V196" s="99">
        <v>7533.8</v>
      </c>
      <c r="W196" s="99">
        <v>0</v>
      </c>
      <c r="X196" s="99">
        <v>0</v>
      </c>
      <c r="Y196" s="99">
        <v>0</v>
      </c>
      <c r="Z196" s="99">
        <v>0</v>
      </c>
      <c r="AA196" s="99">
        <v>23180</v>
      </c>
      <c r="AB196" s="99">
        <v>0</v>
      </c>
      <c r="AC196" s="99">
        <v>0</v>
      </c>
      <c r="AD196" s="99">
        <v>37200</v>
      </c>
      <c r="AE196" s="99">
        <v>0</v>
      </c>
      <c r="AF196" s="99">
        <v>0</v>
      </c>
      <c r="AG196" s="99">
        <v>0</v>
      </c>
      <c r="AH196" s="99">
        <v>0</v>
      </c>
      <c r="AI196" s="99">
        <v>9216.8</v>
      </c>
      <c r="AJ196" s="99">
        <v>0</v>
      </c>
      <c r="AK196" s="99">
        <v>0</v>
      </c>
      <c r="AL196" s="99">
        <v>0</v>
      </c>
      <c r="AM196" s="99">
        <v>0</v>
      </c>
      <c r="AN196" s="99">
        <v>0</v>
      </c>
      <c r="AO196" s="99">
        <v>0</v>
      </c>
      <c r="AP196" s="99">
        <v>0</v>
      </c>
      <c r="AQ196" s="99">
        <v>0</v>
      </c>
      <c r="AR196" s="99">
        <v>0</v>
      </c>
      <c r="AS196" s="99">
        <v>0</v>
      </c>
      <c r="AT196" s="99">
        <v>0</v>
      </c>
      <c r="AU196" s="99">
        <v>0</v>
      </c>
      <c r="AV196" s="99">
        <v>0</v>
      </c>
      <c r="AW196" s="99">
        <v>0</v>
      </c>
      <c r="AX196" s="99">
        <v>0</v>
      </c>
      <c r="AY196" s="99">
        <v>0</v>
      </c>
      <c r="AZ196" s="99">
        <v>0</v>
      </c>
      <c r="BA196" s="99">
        <v>0</v>
      </c>
      <c r="BB196" s="99">
        <v>0</v>
      </c>
      <c r="BC196" s="99">
        <v>0</v>
      </c>
      <c r="BD196" s="99">
        <v>0</v>
      </c>
      <c r="BE196" s="99">
        <v>0</v>
      </c>
      <c r="BF196" s="110" t="s">
        <v>1460</v>
      </c>
      <c r="BG196" s="110" t="s">
        <v>1460</v>
      </c>
      <c r="BH196" s="110" t="s">
        <v>1460</v>
      </c>
      <c r="BI196" s="110" t="s">
        <v>1460</v>
      </c>
      <c r="BJ196" s="110" t="s">
        <v>1460</v>
      </c>
      <c r="BK196" s="110" t="s">
        <v>1460</v>
      </c>
      <c r="BL196" s="110" t="s">
        <v>1460</v>
      </c>
      <c r="BM196" s="110" t="s">
        <v>1460</v>
      </c>
      <c r="BN196" s="110" t="s">
        <v>1460</v>
      </c>
      <c r="BO196" s="110" t="s">
        <v>1460</v>
      </c>
      <c r="BP196" s="110" t="s">
        <v>1460</v>
      </c>
      <c r="BQ196" s="99">
        <v>0</v>
      </c>
      <c r="BR196" s="99">
        <v>0</v>
      </c>
      <c r="BS196" s="99">
        <v>0</v>
      </c>
      <c r="BT196" s="99">
        <v>0</v>
      </c>
      <c r="BU196" s="99">
        <v>0</v>
      </c>
      <c r="BV196" s="99">
        <v>0</v>
      </c>
      <c r="BW196" s="99">
        <v>0</v>
      </c>
      <c r="BX196" s="99">
        <v>0</v>
      </c>
      <c r="BY196" s="99">
        <v>0</v>
      </c>
      <c r="BZ196" s="99">
        <v>0</v>
      </c>
      <c r="CA196" s="99">
        <v>0</v>
      </c>
      <c r="CB196" s="99">
        <v>0</v>
      </c>
      <c r="CC196" s="99">
        <v>0</v>
      </c>
      <c r="CD196" s="99">
        <v>0</v>
      </c>
      <c r="CE196" s="110" t="s">
        <v>1460</v>
      </c>
      <c r="CF196" s="99">
        <v>0</v>
      </c>
      <c r="CG196" s="99">
        <v>0</v>
      </c>
      <c r="CH196" s="99">
        <v>0</v>
      </c>
      <c r="CI196" s="99">
        <v>0</v>
      </c>
      <c r="CJ196" s="99">
        <v>0</v>
      </c>
      <c r="CK196" s="99">
        <v>0</v>
      </c>
      <c r="CL196" s="99">
        <v>0</v>
      </c>
      <c r="CM196" s="99">
        <v>0</v>
      </c>
      <c r="CN196" s="99">
        <v>0</v>
      </c>
      <c r="CO196" s="99">
        <v>0</v>
      </c>
      <c r="CP196" s="99">
        <v>0</v>
      </c>
      <c r="CQ196" s="110" t="s">
        <v>1460</v>
      </c>
      <c r="CR196" s="113" t="s">
        <v>1460</v>
      </c>
    </row>
    <row r="197" s="93" customFormat="1" ht="15.4" customHeight="1" spans="1:96">
      <c r="A197" s="109" t="s">
        <v>1793</v>
      </c>
      <c r="B197" s="100"/>
      <c r="C197" s="100" t="s">
        <v>1280</v>
      </c>
      <c r="D197" s="100" t="s">
        <v>1794</v>
      </c>
      <c r="E197" s="99">
        <v>14411889.74</v>
      </c>
      <c r="F197" s="99">
        <v>500182.6</v>
      </c>
      <c r="G197" s="99">
        <v>99544</v>
      </c>
      <c r="H197" s="99">
        <v>189173</v>
      </c>
      <c r="I197" s="99">
        <v>0</v>
      </c>
      <c r="J197" s="99">
        <v>126749.6</v>
      </c>
      <c r="K197" s="110" t="s">
        <v>1460</v>
      </c>
      <c r="L197" s="99">
        <v>0</v>
      </c>
      <c r="M197" s="99">
        <v>84716</v>
      </c>
      <c r="N197" s="99">
        <v>0</v>
      </c>
      <c r="O197" s="99">
        <v>13825274.74</v>
      </c>
      <c r="P197" s="99">
        <v>12850</v>
      </c>
      <c r="Q197" s="99">
        <v>13581.72</v>
      </c>
      <c r="R197" s="99">
        <v>0</v>
      </c>
      <c r="S197" s="99">
        <v>0</v>
      </c>
      <c r="T197" s="99">
        <v>0</v>
      </c>
      <c r="U197" s="99">
        <v>0</v>
      </c>
      <c r="V197" s="99">
        <v>31600</v>
      </c>
      <c r="W197" s="99">
        <v>0</v>
      </c>
      <c r="X197" s="99">
        <v>0</v>
      </c>
      <c r="Y197" s="99">
        <v>5513.02</v>
      </c>
      <c r="Z197" s="99">
        <v>0</v>
      </c>
      <c r="AA197" s="99">
        <v>13719670</v>
      </c>
      <c r="AB197" s="99">
        <v>10500</v>
      </c>
      <c r="AC197" s="99">
        <v>0</v>
      </c>
      <c r="AD197" s="99">
        <v>0</v>
      </c>
      <c r="AE197" s="99">
        <v>0</v>
      </c>
      <c r="AF197" s="99">
        <v>31560</v>
      </c>
      <c r="AG197" s="99">
        <v>0</v>
      </c>
      <c r="AH197" s="99">
        <v>0</v>
      </c>
      <c r="AI197" s="99">
        <v>0</v>
      </c>
      <c r="AJ197" s="99">
        <v>0</v>
      </c>
      <c r="AK197" s="99">
        <v>0</v>
      </c>
      <c r="AL197" s="99">
        <v>0</v>
      </c>
      <c r="AM197" s="99">
        <v>0</v>
      </c>
      <c r="AN197" s="99">
        <v>0</v>
      </c>
      <c r="AO197" s="99">
        <v>0</v>
      </c>
      <c r="AP197" s="99">
        <v>0</v>
      </c>
      <c r="AQ197" s="99">
        <v>86432.4</v>
      </c>
      <c r="AR197" s="99">
        <v>0</v>
      </c>
      <c r="AS197" s="99">
        <v>0</v>
      </c>
      <c r="AT197" s="99">
        <v>0</v>
      </c>
      <c r="AU197" s="99">
        <v>0</v>
      </c>
      <c r="AV197" s="99">
        <v>0</v>
      </c>
      <c r="AW197" s="99">
        <v>0</v>
      </c>
      <c r="AX197" s="99">
        <v>0</v>
      </c>
      <c r="AY197" s="99">
        <v>0</v>
      </c>
      <c r="AZ197" s="99">
        <v>0</v>
      </c>
      <c r="BA197" s="99">
        <v>0</v>
      </c>
      <c r="BB197" s="99">
        <v>86432.4</v>
      </c>
      <c r="BC197" s="99">
        <v>0</v>
      </c>
      <c r="BD197" s="99">
        <v>0</v>
      </c>
      <c r="BE197" s="99">
        <v>0</v>
      </c>
      <c r="BF197" s="110" t="s">
        <v>1460</v>
      </c>
      <c r="BG197" s="110" t="s">
        <v>1460</v>
      </c>
      <c r="BH197" s="110" t="s">
        <v>1460</v>
      </c>
      <c r="BI197" s="110" t="s">
        <v>1460</v>
      </c>
      <c r="BJ197" s="110" t="s">
        <v>1460</v>
      </c>
      <c r="BK197" s="110" t="s">
        <v>1460</v>
      </c>
      <c r="BL197" s="110" t="s">
        <v>1460</v>
      </c>
      <c r="BM197" s="110" t="s">
        <v>1460</v>
      </c>
      <c r="BN197" s="110" t="s">
        <v>1460</v>
      </c>
      <c r="BO197" s="110" t="s">
        <v>1460</v>
      </c>
      <c r="BP197" s="110" t="s">
        <v>1460</v>
      </c>
      <c r="BQ197" s="99">
        <v>0</v>
      </c>
      <c r="BR197" s="99">
        <v>0</v>
      </c>
      <c r="BS197" s="99">
        <v>0</v>
      </c>
      <c r="BT197" s="99">
        <v>0</v>
      </c>
      <c r="BU197" s="99">
        <v>0</v>
      </c>
      <c r="BV197" s="99">
        <v>0</v>
      </c>
      <c r="BW197" s="99">
        <v>0</v>
      </c>
      <c r="BX197" s="99">
        <v>0</v>
      </c>
      <c r="BY197" s="99">
        <v>0</v>
      </c>
      <c r="BZ197" s="99">
        <v>0</v>
      </c>
      <c r="CA197" s="99">
        <v>0</v>
      </c>
      <c r="CB197" s="99">
        <v>0</v>
      </c>
      <c r="CC197" s="99">
        <v>0</v>
      </c>
      <c r="CD197" s="99">
        <v>0</v>
      </c>
      <c r="CE197" s="110" t="s">
        <v>1460</v>
      </c>
      <c r="CF197" s="99">
        <v>0</v>
      </c>
      <c r="CG197" s="99">
        <v>0</v>
      </c>
      <c r="CH197" s="99">
        <v>0</v>
      </c>
      <c r="CI197" s="99">
        <v>0</v>
      </c>
      <c r="CJ197" s="99">
        <v>0</v>
      </c>
      <c r="CK197" s="99">
        <v>0</v>
      </c>
      <c r="CL197" s="99">
        <v>0</v>
      </c>
      <c r="CM197" s="99">
        <v>0</v>
      </c>
      <c r="CN197" s="99">
        <v>0</v>
      </c>
      <c r="CO197" s="99">
        <v>0</v>
      </c>
      <c r="CP197" s="99">
        <v>0</v>
      </c>
      <c r="CQ197" s="110" t="s">
        <v>1460</v>
      </c>
      <c r="CR197" s="113" t="s">
        <v>1460</v>
      </c>
    </row>
    <row r="198" s="93" customFormat="1" ht="15.4" customHeight="1" spans="1:96">
      <c r="A198" s="109" t="s">
        <v>1795</v>
      </c>
      <c r="B198" s="100"/>
      <c r="C198" s="100" t="s">
        <v>1280</v>
      </c>
      <c r="D198" s="100" t="s">
        <v>1796</v>
      </c>
      <c r="E198" s="99">
        <v>25000</v>
      </c>
      <c r="F198" s="99">
        <v>0</v>
      </c>
      <c r="G198" s="99">
        <v>0</v>
      </c>
      <c r="H198" s="99">
        <v>0</v>
      </c>
      <c r="I198" s="99">
        <v>0</v>
      </c>
      <c r="J198" s="99">
        <v>0</v>
      </c>
      <c r="K198" s="110" t="s">
        <v>1460</v>
      </c>
      <c r="L198" s="99">
        <v>0</v>
      </c>
      <c r="M198" s="99">
        <v>0</v>
      </c>
      <c r="N198" s="99">
        <v>0</v>
      </c>
      <c r="O198" s="99">
        <v>0</v>
      </c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0</v>
      </c>
      <c r="V198" s="99">
        <v>0</v>
      </c>
      <c r="W198" s="99">
        <v>0</v>
      </c>
      <c r="X198" s="99">
        <v>0</v>
      </c>
      <c r="Y198" s="99">
        <v>0</v>
      </c>
      <c r="Z198" s="99">
        <v>0</v>
      </c>
      <c r="AA198" s="99">
        <v>0</v>
      </c>
      <c r="AB198" s="99">
        <v>0</v>
      </c>
      <c r="AC198" s="99">
        <v>0</v>
      </c>
      <c r="AD198" s="99">
        <v>0</v>
      </c>
      <c r="AE198" s="99">
        <v>0</v>
      </c>
      <c r="AF198" s="99">
        <v>0</v>
      </c>
      <c r="AG198" s="99">
        <v>0</v>
      </c>
      <c r="AH198" s="99">
        <v>0</v>
      </c>
      <c r="AI198" s="99">
        <v>0</v>
      </c>
      <c r="AJ198" s="99">
        <v>0</v>
      </c>
      <c r="AK198" s="99">
        <v>0</v>
      </c>
      <c r="AL198" s="99">
        <v>0</v>
      </c>
      <c r="AM198" s="99">
        <v>0</v>
      </c>
      <c r="AN198" s="99">
        <v>0</v>
      </c>
      <c r="AO198" s="99">
        <v>0</v>
      </c>
      <c r="AP198" s="99">
        <v>0</v>
      </c>
      <c r="AQ198" s="99">
        <v>25000</v>
      </c>
      <c r="AR198" s="99">
        <v>0</v>
      </c>
      <c r="AS198" s="99">
        <v>0</v>
      </c>
      <c r="AT198" s="99">
        <v>0</v>
      </c>
      <c r="AU198" s="99">
        <v>0</v>
      </c>
      <c r="AV198" s="99">
        <v>0</v>
      </c>
      <c r="AW198" s="99">
        <v>0</v>
      </c>
      <c r="AX198" s="99">
        <v>0</v>
      </c>
      <c r="AY198" s="99">
        <v>0</v>
      </c>
      <c r="AZ198" s="99">
        <v>0</v>
      </c>
      <c r="BA198" s="99">
        <v>0</v>
      </c>
      <c r="BB198" s="99">
        <v>25000</v>
      </c>
      <c r="BC198" s="99">
        <v>0</v>
      </c>
      <c r="BD198" s="99">
        <v>0</v>
      </c>
      <c r="BE198" s="99">
        <v>0</v>
      </c>
      <c r="BF198" s="110" t="s">
        <v>1460</v>
      </c>
      <c r="BG198" s="110" t="s">
        <v>1460</v>
      </c>
      <c r="BH198" s="110" t="s">
        <v>1460</v>
      </c>
      <c r="BI198" s="110" t="s">
        <v>1460</v>
      </c>
      <c r="BJ198" s="110" t="s">
        <v>1460</v>
      </c>
      <c r="BK198" s="110" t="s">
        <v>1460</v>
      </c>
      <c r="BL198" s="110" t="s">
        <v>1460</v>
      </c>
      <c r="BM198" s="110" t="s">
        <v>1460</v>
      </c>
      <c r="BN198" s="110" t="s">
        <v>1460</v>
      </c>
      <c r="BO198" s="110" t="s">
        <v>1460</v>
      </c>
      <c r="BP198" s="110" t="s">
        <v>1460</v>
      </c>
      <c r="BQ198" s="99">
        <v>0</v>
      </c>
      <c r="BR198" s="99">
        <v>0</v>
      </c>
      <c r="BS198" s="99">
        <v>0</v>
      </c>
      <c r="BT198" s="99">
        <v>0</v>
      </c>
      <c r="BU198" s="99">
        <v>0</v>
      </c>
      <c r="BV198" s="99">
        <v>0</v>
      </c>
      <c r="BW198" s="99">
        <v>0</v>
      </c>
      <c r="BX198" s="99">
        <v>0</v>
      </c>
      <c r="BY198" s="99">
        <v>0</v>
      </c>
      <c r="BZ198" s="99">
        <v>0</v>
      </c>
      <c r="CA198" s="99">
        <v>0</v>
      </c>
      <c r="CB198" s="99">
        <v>0</v>
      </c>
      <c r="CC198" s="99">
        <v>0</v>
      </c>
      <c r="CD198" s="99">
        <v>0</v>
      </c>
      <c r="CE198" s="110" t="s">
        <v>1460</v>
      </c>
      <c r="CF198" s="99">
        <v>0</v>
      </c>
      <c r="CG198" s="99">
        <v>0</v>
      </c>
      <c r="CH198" s="99">
        <v>0</v>
      </c>
      <c r="CI198" s="99">
        <v>0</v>
      </c>
      <c r="CJ198" s="99">
        <v>0</v>
      </c>
      <c r="CK198" s="99">
        <v>0</v>
      </c>
      <c r="CL198" s="99">
        <v>0</v>
      </c>
      <c r="CM198" s="99">
        <v>0</v>
      </c>
      <c r="CN198" s="99">
        <v>0</v>
      </c>
      <c r="CO198" s="99">
        <v>0</v>
      </c>
      <c r="CP198" s="99">
        <v>0</v>
      </c>
      <c r="CQ198" s="110" t="s">
        <v>1460</v>
      </c>
      <c r="CR198" s="113" t="s">
        <v>1460</v>
      </c>
    </row>
    <row r="199" s="93" customFormat="1" ht="15.4" customHeight="1" spans="1:96">
      <c r="A199" s="109" t="s">
        <v>1797</v>
      </c>
      <c r="B199" s="100"/>
      <c r="C199" s="100" t="s">
        <v>1280</v>
      </c>
      <c r="D199" s="100" t="s">
        <v>1798</v>
      </c>
      <c r="E199" s="99">
        <v>569748.2</v>
      </c>
      <c r="F199" s="99">
        <v>350943.56</v>
      </c>
      <c r="G199" s="99">
        <v>78360.54</v>
      </c>
      <c r="H199" s="99">
        <v>88480</v>
      </c>
      <c r="I199" s="99">
        <v>63242.5</v>
      </c>
      <c r="J199" s="99">
        <v>75665.52</v>
      </c>
      <c r="K199" s="110" t="s">
        <v>1460</v>
      </c>
      <c r="L199" s="99">
        <v>1200</v>
      </c>
      <c r="M199" s="99">
        <v>43995</v>
      </c>
      <c r="N199" s="99">
        <v>0</v>
      </c>
      <c r="O199" s="99">
        <v>168000</v>
      </c>
      <c r="P199" s="99">
        <v>20460.1</v>
      </c>
      <c r="Q199" s="99">
        <v>38433.8</v>
      </c>
      <c r="R199" s="99">
        <v>0</v>
      </c>
      <c r="S199" s="99">
        <v>3067.8</v>
      </c>
      <c r="T199" s="99">
        <v>1110</v>
      </c>
      <c r="U199" s="99">
        <v>0</v>
      </c>
      <c r="V199" s="99">
        <v>9145.22</v>
      </c>
      <c r="W199" s="99">
        <v>0</v>
      </c>
      <c r="X199" s="99">
        <v>8400</v>
      </c>
      <c r="Y199" s="99">
        <v>40095.1</v>
      </c>
      <c r="Z199" s="99">
        <v>0</v>
      </c>
      <c r="AA199" s="99">
        <v>3374.43</v>
      </c>
      <c r="AB199" s="99">
        <v>0</v>
      </c>
      <c r="AC199" s="99">
        <v>0</v>
      </c>
      <c r="AD199" s="99">
        <v>10580</v>
      </c>
      <c r="AE199" s="99">
        <v>7365</v>
      </c>
      <c r="AF199" s="99">
        <v>0</v>
      </c>
      <c r="AG199" s="99">
        <v>0</v>
      </c>
      <c r="AH199" s="99">
        <v>0</v>
      </c>
      <c r="AI199" s="99">
        <v>0</v>
      </c>
      <c r="AJ199" s="99">
        <v>0</v>
      </c>
      <c r="AK199" s="99">
        <v>11867.25</v>
      </c>
      <c r="AL199" s="99">
        <v>0</v>
      </c>
      <c r="AM199" s="99">
        <v>9710</v>
      </c>
      <c r="AN199" s="99">
        <v>0</v>
      </c>
      <c r="AO199" s="99">
        <v>0</v>
      </c>
      <c r="AP199" s="99">
        <v>4391.3</v>
      </c>
      <c r="AQ199" s="99">
        <v>50804.64</v>
      </c>
      <c r="AR199" s="99">
        <v>0</v>
      </c>
      <c r="AS199" s="99">
        <v>0</v>
      </c>
      <c r="AT199" s="99">
        <v>0</v>
      </c>
      <c r="AU199" s="99">
        <v>0</v>
      </c>
      <c r="AV199" s="99">
        <v>0</v>
      </c>
      <c r="AW199" s="99">
        <v>0</v>
      </c>
      <c r="AX199" s="99">
        <v>0</v>
      </c>
      <c r="AY199" s="99">
        <v>0</v>
      </c>
      <c r="AZ199" s="99">
        <v>0</v>
      </c>
      <c r="BA199" s="99">
        <v>0</v>
      </c>
      <c r="BB199" s="99">
        <v>50804.64</v>
      </c>
      <c r="BC199" s="99">
        <v>0</v>
      </c>
      <c r="BD199" s="99">
        <v>0</v>
      </c>
      <c r="BE199" s="99">
        <v>0</v>
      </c>
      <c r="BF199" s="110" t="s">
        <v>1460</v>
      </c>
      <c r="BG199" s="110" t="s">
        <v>1460</v>
      </c>
      <c r="BH199" s="110" t="s">
        <v>1460</v>
      </c>
      <c r="BI199" s="110" t="s">
        <v>1460</v>
      </c>
      <c r="BJ199" s="110" t="s">
        <v>1460</v>
      </c>
      <c r="BK199" s="110" t="s">
        <v>1460</v>
      </c>
      <c r="BL199" s="110" t="s">
        <v>1460</v>
      </c>
      <c r="BM199" s="110" t="s">
        <v>1460</v>
      </c>
      <c r="BN199" s="110" t="s">
        <v>1460</v>
      </c>
      <c r="BO199" s="110" t="s">
        <v>1460</v>
      </c>
      <c r="BP199" s="110" t="s">
        <v>1460</v>
      </c>
      <c r="BQ199" s="99">
        <v>0</v>
      </c>
      <c r="BR199" s="99">
        <v>0</v>
      </c>
      <c r="BS199" s="99">
        <v>0</v>
      </c>
      <c r="BT199" s="99">
        <v>0</v>
      </c>
      <c r="BU199" s="99">
        <v>0</v>
      </c>
      <c r="BV199" s="99">
        <v>0</v>
      </c>
      <c r="BW199" s="99">
        <v>0</v>
      </c>
      <c r="BX199" s="99">
        <v>0</v>
      </c>
      <c r="BY199" s="99">
        <v>0</v>
      </c>
      <c r="BZ199" s="99">
        <v>0</v>
      </c>
      <c r="CA199" s="99">
        <v>0</v>
      </c>
      <c r="CB199" s="99">
        <v>0</v>
      </c>
      <c r="CC199" s="99">
        <v>0</v>
      </c>
      <c r="CD199" s="99">
        <v>0</v>
      </c>
      <c r="CE199" s="110" t="s">
        <v>1460</v>
      </c>
      <c r="CF199" s="99">
        <v>0</v>
      </c>
      <c r="CG199" s="99">
        <v>0</v>
      </c>
      <c r="CH199" s="99">
        <v>0</v>
      </c>
      <c r="CI199" s="99">
        <v>0</v>
      </c>
      <c r="CJ199" s="99">
        <v>0</v>
      </c>
      <c r="CK199" s="99">
        <v>0</v>
      </c>
      <c r="CL199" s="99">
        <v>0</v>
      </c>
      <c r="CM199" s="99">
        <v>0</v>
      </c>
      <c r="CN199" s="99">
        <v>0</v>
      </c>
      <c r="CO199" s="99">
        <v>0</v>
      </c>
      <c r="CP199" s="99">
        <v>0</v>
      </c>
      <c r="CQ199" s="110" t="s">
        <v>1460</v>
      </c>
      <c r="CR199" s="113" t="s">
        <v>1460</v>
      </c>
    </row>
    <row r="200" s="93" customFormat="1" ht="15.4" customHeight="1" spans="1:96">
      <c r="A200" s="109" t="s">
        <v>1799</v>
      </c>
      <c r="B200" s="100"/>
      <c r="C200" s="100" t="s">
        <v>1280</v>
      </c>
      <c r="D200" s="100" t="s">
        <v>1800</v>
      </c>
      <c r="E200" s="99">
        <v>8702302.09</v>
      </c>
      <c r="F200" s="99">
        <v>2660953.49</v>
      </c>
      <c r="G200" s="99">
        <v>673121.5</v>
      </c>
      <c r="H200" s="99">
        <v>786443.5</v>
      </c>
      <c r="I200" s="99">
        <v>236116.91</v>
      </c>
      <c r="J200" s="99">
        <v>629426.58</v>
      </c>
      <c r="K200" s="110" t="s">
        <v>1460</v>
      </c>
      <c r="L200" s="99">
        <v>0</v>
      </c>
      <c r="M200" s="99">
        <v>196644</v>
      </c>
      <c r="N200" s="99">
        <v>139201</v>
      </c>
      <c r="O200" s="99">
        <v>5587291.48</v>
      </c>
      <c r="P200" s="99">
        <v>61910</v>
      </c>
      <c r="Q200" s="99">
        <v>42113.26</v>
      </c>
      <c r="R200" s="99">
        <v>0</v>
      </c>
      <c r="S200" s="99">
        <v>144</v>
      </c>
      <c r="T200" s="99">
        <v>1800</v>
      </c>
      <c r="U200" s="99">
        <v>0</v>
      </c>
      <c r="V200" s="99">
        <v>260772.97</v>
      </c>
      <c r="W200" s="99">
        <v>0</v>
      </c>
      <c r="X200" s="99">
        <v>140000</v>
      </c>
      <c r="Y200" s="99">
        <v>49929.75</v>
      </c>
      <c r="Z200" s="99">
        <v>0</v>
      </c>
      <c r="AA200" s="99">
        <v>0</v>
      </c>
      <c r="AB200" s="99">
        <v>125000</v>
      </c>
      <c r="AC200" s="99">
        <v>0</v>
      </c>
      <c r="AD200" s="99">
        <v>900</v>
      </c>
      <c r="AE200" s="99">
        <v>6725</v>
      </c>
      <c r="AF200" s="99">
        <v>20563</v>
      </c>
      <c r="AG200" s="99">
        <v>0</v>
      </c>
      <c r="AH200" s="99">
        <v>0</v>
      </c>
      <c r="AI200" s="99">
        <v>0</v>
      </c>
      <c r="AJ200" s="99">
        <v>4816000</v>
      </c>
      <c r="AK200" s="99">
        <v>18444.78</v>
      </c>
      <c r="AL200" s="99">
        <v>0</v>
      </c>
      <c r="AM200" s="99">
        <v>34748.72</v>
      </c>
      <c r="AN200" s="99">
        <v>0</v>
      </c>
      <c r="AO200" s="99">
        <v>0</v>
      </c>
      <c r="AP200" s="99">
        <v>8240</v>
      </c>
      <c r="AQ200" s="99">
        <v>454057.12</v>
      </c>
      <c r="AR200" s="99">
        <v>0</v>
      </c>
      <c r="AS200" s="99">
        <v>0</v>
      </c>
      <c r="AT200" s="99">
        <v>0</v>
      </c>
      <c r="AU200" s="99">
        <v>0</v>
      </c>
      <c r="AV200" s="99">
        <v>0</v>
      </c>
      <c r="AW200" s="99">
        <v>0</v>
      </c>
      <c r="AX200" s="99">
        <v>2050</v>
      </c>
      <c r="AY200" s="99">
        <v>0</v>
      </c>
      <c r="AZ200" s="99">
        <v>0</v>
      </c>
      <c r="BA200" s="99">
        <v>0</v>
      </c>
      <c r="BB200" s="99">
        <v>452007.12</v>
      </c>
      <c r="BC200" s="99">
        <v>0</v>
      </c>
      <c r="BD200" s="99">
        <v>0</v>
      </c>
      <c r="BE200" s="99">
        <v>0</v>
      </c>
      <c r="BF200" s="110" t="s">
        <v>1460</v>
      </c>
      <c r="BG200" s="110" t="s">
        <v>1460</v>
      </c>
      <c r="BH200" s="110" t="s">
        <v>1460</v>
      </c>
      <c r="BI200" s="110" t="s">
        <v>1460</v>
      </c>
      <c r="BJ200" s="110" t="s">
        <v>1460</v>
      </c>
      <c r="BK200" s="110" t="s">
        <v>1460</v>
      </c>
      <c r="BL200" s="110" t="s">
        <v>1460</v>
      </c>
      <c r="BM200" s="110" t="s">
        <v>1460</v>
      </c>
      <c r="BN200" s="110" t="s">
        <v>1460</v>
      </c>
      <c r="BO200" s="110" t="s">
        <v>1460</v>
      </c>
      <c r="BP200" s="110" t="s">
        <v>1460</v>
      </c>
      <c r="BQ200" s="99">
        <v>0</v>
      </c>
      <c r="BR200" s="99">
        <v>0</v>
      </c>
      <c r="BS200" s="99">
        <v>0</v>
      </c>
      <c r="BT200" s="99">
        <v>0</v>
      </c>
      <c r="BU200" s="99">
        <v>0</v>
      </c>
      <c r="BV200" s="99">
        <v>0</v>
      </c>
      <c r="BW200" s="99">
        <v>0</v>
      </c>
      <c r="BX200" s="99">
        <v>0</v>
      </c>
      <c r="BY200" s="99">
        <v>0</v>
      </c>
      <c r="BZ200" s="99">
        <v>0</v>
      </c>
      <c r="CA200" s="99">
        <v>0</v>
      </c>
      <c r="CB200" s="99">
        <v>0</v>
      </c>
      <c r="CC200" s="99">
        <v>0</v>
      </c>
      <c r="CD200" s="99">
        <v>0</v>
      </c>
      <c r="CE200" s="110" t="s">
        <v>1460</v>
      </c>
      <c r="CF200" s="99">
        <v>0</v>
      </c>
      <c r="CG200" s="99">
        <v>0</v>
      </c>
      <c r="CH200" s="99">
        <v>0</v>
      </c>
      <c r="CI200" s="99">
        <v>0</v>
      </c>
      <c r="CJ200" s="99">
        <v>0</v>
      </c>
      <c r="CK200" s="99">
        <v>0</v>
      </c>
      <c r="CL200" s="99">
        <v>0</v>
      </c>
      <c r="CM200" s="99">
        <v>0</v>
      </c>
      <c r="CN200" s="99">
        <v>0</v>
      </c>
      <c r="CO200" s="99">
        <v>0</v>
      </c>
      <c r="CP200" s="99">
        <v>0</v>
      </c>
      <c r="CQ200" s="110" t="s">
        <v>1460</v>
      </c>
      <c r="CR200" s="113" t="s">
        <v>1460</v>
      </c>
    </row>
    <row r="201" s="93" customFormat="1" ht="15.4" customHeight="1" spans="1:96">
      <c r="A201" s="109" t="s">
        <v>1801</v>
      </c>
      <c r="B201" s="100"/>
      <c r="C201" s="100" t="s">
        <v>1280</v>
      </c>
      <c r="D201" s="100" t="s">
        <v>1802</v>
      </c>
      <c r="E201" s="99">
        <v>191750</v>
      </c>
      <c r="F201" s="99">
        <v>0</v>
      </c>
      <c r="G201" s="99">
        <v>0</v>
      </c>
      <c r="H201" s="99">
        <v>0</v>
      </c>
      <c r="I201" s="99">
        <v>0</v>
      </c>
      <c r="J201" s="99">
        <v>0</v>
      </c>
      <c r="K201" s="110" t="s">
        <v>1460</v>
      </c>
      <c r="L201" s="99">
        <v>0</v>
      </c>
      <c r="M201" s="99">
        <v>0</v>
      </c>
      <c r="N201" s="99">
        <v>0</v>
      </c>
      <c r="O201" s="99">
        <v>191750</v>
      </c>
      <c r="P201" s="99">
        <v>28672.84</v>
      </c>
      <c r="Q201" s="99">
        <v>950</v>
      </c>
      <c r="R201" s="99">
        <v>0</v>
      </c>
      <c r="S201" s="99">
        <v>4609.02</v>
      </c>
      <c r="T201" s="99">
        <v>1072.85</v>
      </c>
      <c r="U201" s="99">
        <v>3656.2</v>
      </c>
      <c r="V201" s="99">
        <v>17068.32</v>
      </c>
      <c r="W201" s="99">
        <v>0</v>
      </c>
      <c r="X201" s="99">
        <v>21208.66</v>
      </c>
      <c r="Y201" s="99">
        <v>0</v>
      </c>
      <c r="Z201" s="99">
        <v>0</v>
      </c>
      <c r="AA201" s="99">
        <v>100</v>
      </c>
      <c r="AB201" s="99">
        <v>0</v>
      </c>
      <c r="AC201" s="99">
        <v>0</v>
      </c>
      <c r="AD201" s="99">
        <v>450</v>
      </c>
      <c r="AE201" s="99">
        <v>2720</v>
      </c>
      <c r="AF201" s="99">
        <v>0</v>
      </c>
      <c r="AG201" s="99">
        <v>0</v>
      </c>
      <c r="AH201" s="99">
        <v>0</v>
      </c>
      <c r="AI201" s="99">
        <v>91109</v>
      </c>
      <c r="AJ201" s="99">
        <v>4000</v>
      </c>
      <c r="AK201" s="99">
        <v>8659.61</v>
      </c>
      <c r="AL201" s="99">
        <v>0</v>
      </c>
      <c r="AM201" s="99">
        <v>800</v>
      </c>
      <c r="AN201" s="99">
        <v>0</v>
      </c>
      <c r="AO201" s="99">
        <v>0</v>
      </c>
      <c r="AP201" s="99">
        <v>6673.5</v>
      </c>
      <c r="AQ201" s="99">
        <v>0</v>
      </c>
      <c r="AR201" s="99">
        <v>0</v>
      </c>
      <c r="AS201" s="99">
        <v>0</v>
      </c>
      <c r="AT201" s="99">
        <v>0</v>
      </c>
      <c r="AU201" s="99">
        <v>0</v>
      </c>
      <c r="AV201" s="99">
        <v>0</v>
      </c>
      <c r="AW201" s="99">
        <v>0</v>
      </c>
      <c r="AX201" s="99">
        <v>0</v>
      </c>
      <c r="AY201" s="99">
        <v>0</v>
      </c>
      <c r="AZ201" s="99">
        <v>0</v>
      </c>
      <c r="BA201" s="99">
        <v>0</v>
      </c>
      <c r="BB201" s="99">
        <v>0</v>
      </c>
      <c r="BC201" s="99">
        <v>0</v>
      </c>
      <c r="BD201" s="99">
        <v>0</v>
      </c>
      <c r="BE201" s="99">
        <v>0</v>
      </c>
      <c r="BF201" s="110" t="s">
        <v>1460</v>
      </c>
      <c r="BG201" s="110" t="s">
        <v>1460</v>
      </c>
      <c r="BH201" s="110" t="s">
        <v>1460</v>
      </c>
      <c r="BI201" s="110" t="s">
        <v>1460</v>
      </c>
      <c r="BJ201" s="110" t="s">
        <v>1460</v>
      </c>
      <c r="BK201" s="110" t="s">
        <v>1460</v>
      </c>
      <c r="BL201" s="110" t="s">
        <v>1460</v>
      </c>
      <c r="BM201" s="110" t="s">
        <v>1460</v>
      </c>
      <c r="BN201" s="110" t="s">
        <v>1460</v>
      </c>
      <c r="BO201" s="110" t="s">
        <v>1460</v>
      </c>
      <c r="BP201" s="110" t="s">
        <v>1460</v>
      </c>
      <c r="BQ201" s="99">
        <v>0</v>
      </c>
      <c r="BR201" s="99">
        <v>0</v>
      </c>
      <c r="BS201" s="99">
        <v>0</v>
      </c>
      <c r="BT201" s="99">
        <v>0</v>
      </c>
      <c r="BU201" s="99">
        <v>0</v>
      </c>
      <c r="BV201" s="99">
        <v>0</v>
      </c>
      <c r="BW201" s="99">
        <v>0</v>
      </c>
      <c r="BX201" s="99">
        <v>0</v>
      </c>
      <c r="BY201" s="99">
        <v>0</v>
      </c>
      <c r="BZ201" s="99">
        <v>0</v>
      </c>
      <c r="CA201" s="99">
        <v>0</v>
      </c>
      <c r="CB201" s="99">
        <v>0</v>
      </c>
      <c r="CC201" s="99">
        <v>0</v>
      </c>
      <c r="CD201" s="99">
        <v>0</v>
      </c>
      <c r="CE201" s="110" t="s">
        <v>1460</v>
      </c>
      <c r="CF201" s="99">
        <v>0</v>
      </c>
      <c r="CG201" s="99">
        <v>0</v>
      </c>
      <c r="CH201" s="99">
        <v>0</v>
      </c>
      <c r="CI201" s="99">
        <v>0</v>
      </c>
      <c r="CJ201" s="99">
        <v>0</v>
      </c>
      <c r="CK201" s="99">
        <v>0</v>
      </c>
      <c r="CL201" s="99">
        <v>0</v>
      </c>
      <c r="CM201" s="99">
        <v>0</v>
      </c>
      <c r="CN201" s="99">
        <v>0</v>
      </c>
      <c r="CO201" s="99">
        <v>0</v>
      </c>
      <c r="CP201" s="99">
        <v>0</v>
      </c>
      <c r="CQ201" s="110" t="s">
        <v>1460</v>
      </c>
      <c r="CR201" s="113" t="s">
        <v>1460</v>
      </c>
    </row>
    <row r="202" s="93" customFormat="1" ht="15.4" customHeight="1" spans="1:96">
      <c r="A202" s="109" t="s">
        <v>1803</v>
      </c>
      <c r="B202" s="100"/>
      <c r="C202" s="100" t="s">
        <v>1280</v>
      </c>
      <c r="D202" s="100" t="s">
        <v>1804</v>
      </c>
      <c r="E202" s="99">
        <v>191750</v>
      </c>
      <c r="F202" s="99">
        <v>0</v>
      </c>
      <c r="G202" s="99">
        <v>0</v>
      </c>
      <c r="H202" s="99">
        <v>0</v>
      </c>
      <c r="I202" s="99">
        <v>0</v>
      </c>
      <c r="J202" s="99">
        <v>0</v>
      </c>
      <c r="K202" s="110" t="s">
        <v>1460</v>
      </c>
      <c r="L202" s="99">
        <v>0</v>
      </c>
      <c r="M202" s="99">
        <v>0</v>
      </c>
      <c r="N202" s="99">
        <v>0</v>
      </c>
      <c r="O202" s="99">
        <v>191750</v>
      </c>
      <c r="P202" s="99">
        <v>28672.84</v>
      </c>
      <c r="Q202" s="99">
        <v>950</v>
      </c>
      <c r="R202" s="99">
        <v>0</v>
      </c>
      <c r="S202" s="99">
        <v>4609.02</v>
      </c>
      <c r="T202" s="99">
        <v>1072.85</v>
      </c>
      <c r="U202" s="99">
        <v>3656.2</v>
      </c>
      <c r="V202" s="99">
        <v>17068.32</v>
      </c>
      <c r="W202" s="99">
        <v>0</v>
      </c>
      <c r="X202" s="99">
        <v>21208.66</v>
      </c>
      <c r="Y202" s="99">
        <v>0</v>
      </c>
      <c r="Z202" s="99">
        <v>0</v>
      </c>
      <c r="AA202" s="99">
        <v>100</v>
      </c>
      <c r="AB202" s="99">
        <v>0</v>
      </c>
      <c r="AC202" s="99">
        <v>0</v>
      </c>
      <c r="AD202" s="99">
        <v>450</v>
      </c>
      <c r="AE202" s="99">
        <v>2720</v>
      </c>
      <c r="AF202" s="99">
        <v>0</v>
      </c>
      <c r="AG202" s="99">
        <v>0</v>
      </c>
      <c r="AH202" s="99">
        <v>0</v>
      </c>
      <c r="AI202" s="99">
        <v>91109</v>
      </c>
      <c r="AJ202" s="99">
        <v>4000</v>
      </c>
      <c r="AK202" s="99">
        <v>8659.61</v>
      </c>
      <c r="AL202" s="99">
        <v>0</v>
      </c>
      <c r="AM202" s="99">
        <v>800</v>
      </c>
      <c r="AN202" s="99">
        <v>0</v>
      </c>
      <c r="AO202" s="99">
        <v>0</v>
      </c>
      <c r="AP202" s="99">
        <v>6673.5</v>
      </c>
      <c r="AQ202" s="99">
        <v>0</v>
      </c>
      <c r="AR202" s="99">
        <v>0</v>
      </c>
      <c r="AS202" s="99">
        <v>0</v>
      </c>
      <c r="AT202" s="99">
        <v>0</v>
      </c>
      <c r="AU202" s="99">
        <v>0</v>
      </c>
      <c r="AV202" s="99">
        <v>0</v>
      </c>
      <c r="AW202" s="99">
        <v>0</v>
      </c>
      <c r="AX202" s="99">
        <v>0</v>
      </c>
      <c r="AY202" s="99">
        <v>0</v>
      </c>
      <c r="AZ202" s="99">
        <v>0</v>
      </c>
      <c r="BA202" s="99">
        <v>0</v>
      </c>
      <c r="BB202" s="99">
        <v>0</v>
      </c>
      <c r="BC202" s="99">
        <v>0</v>
      </c>
      <c r="BD202" s="99">
        <v>0</v>
      </c>
      <c r="BE202" s="99">
        <v>0</v>
      </c>
      <c r="BF202" s="110" t="s">
        <v>1460</v>
      </c>
      <c r="BG202" s="110" t="s">
        <v>1460</v>
      </c>
      <c r="BH202" s="110" t="s">
        <v>1460</v>
      </c>
      <c r="BI202" s="110" t="s">
        <v>1460</v>
      </c>
      <c r="BJ202" s="110" t="s">
        <v>1460</v>
      </c>
      <c r="BK202" s="110" t="s">
        <v>1460</v>
      </c>
      <c r="BL202" s="110" t="s">
        <v>1460</v>
      </c>
      <c r="BM202" s="110" t="s">
        <v>1460</v>
      </c>
      <c r="BN202" s="110" t="s">
        <v>1460</v>
      </c>
      <c r="BO202" s="110" t="s">
        <v>1460</v>
      </c>
      <c r="BP202" s="110" t="s">
        <v>1460</v>
      </c>
      <c r="BQ202" s="99">
        <v>0</v>
      </c>
      <c r="BR202" s="99">
        <v>0</v>
      </c>
      <c r="BS202" s="99">
        <v>0</v>
      </c>
      <c r="BT202" s="99">
        <v>0</v>
      </c>
      <c r="BU202" s="99">
        <v>0</v>
      </c>
      <c r="BV202" s="99">
        <v>0</v>
      </c>
      <c r="BW202" s="99">
        <v>0</v>
      </c>
      <c r="BX202" s="99">
        <v>0</v>
      </c>
      <c r="BY202" s="99">
        <v>0</v>
      </c>
      <c r="BZ202" s="99">
        <v>0</v>
      </c>
      <c r="CA202" s="99">
        <v>0</v>
      </c>
      <c r="CB202" s="99">
        <v>0</v>
      </c>
      <c r="CC202" s="99">
        <v>0</v>
      </c>
      <c r="CD202" s="99">
        <v>0</v>
      </c>
      <c r="CE202" s="110" t="s">
        <v>1460</v>
      </c>
      <c r="CF202" s="99">
        <v>0</v>
      </c>
      <c r="CG202" s="99">
        <v>0</v>
      </c>
      <c r="CH202" s="99">
        <v>0</v>
      </c>
      <c r="CI202" s="99">
        <v>0</v>
      </c>
      <c r="CJ202" s="99">
        <v>0</v>
      </c>
      <c r="CK202" s="99">
        <v>0</v>
      </c>
      <c r="CL202" s="99">
        <v>0</v>
      </c>
      <c r="CM202" s="99">
        <v>0</v>
      </c>
      <c r="CN202" s="99">
        <v>0</v>
      </c>
      <c r="CO202" s="99">
        <v>0</v>
      </c>
      <c r="CP202" s="99">
        <v>0</v>
      </c>
      <c r="CQ202" s="110" t="s">
        <v>1460</v>
      </c>
      <c r="CR202" s="113" t="s">
        <v>1460</v>
      </c>
    </row>
    <row r="203" s="93" customFormat="1" ht="15.4" customHeight="1" spans="1:96">
      <c r="A203" s="109" t="s">
        <v>1805</v>
      </c>
      <c r="B203" s="100"/>
      <c r="C203" s="100" t="s">
        <v>1280</v>
      </c>
      <c r="D203" s="100" t="s">
        <v>1806</v>
      </c>
      <c r="E203" s="99">
        <v>240000</v>
      </c>
      <c r="F203" s="99">
        <v>0</v>
      </c>
      <c r="G203" s="99">
        <v>0</v>
      </c>
      <c r="H203" s="99">
        <v>0</v>
      </c>
      <c r="I203" s="99">
        <v>0</v>
      </c>
      <c r="J203" s="99">
        <v>0</v>
      </c>
      <c r="K203" s="110" t="s">
        <v>1460</v>
      </c>
      <c r="L203" s="99">
        <v>0</v>
      </c>
      <c r="M203" s="99">
        <v>0</v>
      </c>
      <c r="N203" s="99">
        <v>0</v>
      </c>
      <c r="O203" s="99">
        <v>240000</v>
      </c>
      <c r="P203" s="99">
        <v>0</v>
      </c>
      <c r="Q203" s="99">
        <v>0</v>
      </c>
      <c r="R203" s="99">
        <v>0</v>
      </c>
      <c r="S203" s="99">
        <v>0</v>
      </c>
      <c r="T203" s="99">
        <v>0</v>
      </c>
      <c r="U203" s="99">
        <v>0</v>
      </c>
      <c r="V203" s="99">
        <v>0</v>
      </c>
      <c r="W203" s="99">
        <v>0</v>
      </c>
      <c r="X203" s="99">
        <v>0</v>
      </c>
      <c r="Y203" s="99">
        <v>0</v>
      </c>
      <c r="Z203" s="99">
        <v>0</v>
      </c>
      <c r="AA203" s="99">
        <v>0</v>
      </c>
      <c r="AB203" s="99">
        <v>0</v>
      </c>
      <c r="AC203" s="99">
        <v>0</v>
      </c>
      <c r="AD203" s="99">
        <v>0</v>
      </c>
      <c r="AE203" s="99">
        <v>0</v>
      </c>
      <c r="AF203" s="99">
        <v>0</v>
      </c>
      <c r="AG203" s="99">
        <v>0</v>
      </c>
      <c r="AH203" s="99">
        <v>0</v>
      </c>
      <c r="AI203" s="99">
        <v>240000</v>
      </c>
      <c r="AJ203" s="99">
        <v>0</v>
      </c>
      <c r="AK203" s="99">
        <v>0</v>
      </c>
      <c r="AL203" s="99">
        <v>0</v>
      </c>
      <c r="AM203" s="99">
        <v>0</v>
      </c>
      <c r="AN203" s="99">
        <v>0</v>
      </c>
      <c r="AO203" s="99">
        <v>0</v>
      </c>
      <c r="AP203" s="99">
        <v>0</v>
      </c>
      <c r="AQ203" s="99">
        <v>0</v>
      </c>
      <c r="AR203" s="99">
        <v>0</v>
      </c>
      <c r="AS203" s="99">
        <v>0</v>
      </c>
      <c r="AT203" s="99">
        <v>0</v>
      </c>
      <c r="AU203" s="99">
        <v>0</v>
      </c>
      <c r="AV203" s="99">
        <v>0</v>
      </c>
      <c r="AW203" s="99">
        <v>0</v>
      </c>
      <c r="AX203" s="99">
        <v>0</v>
      </c>
      <c r="AY203" s="99">
        <v>0</v>
      </c>
      <c r="AZ203" s="99">
        <v>0</v>
      </c>
      <c r="BA203" s="99">
        <v>0</v>
      </c>
      <c r="BB203" s="99">
        <v>0</v>
      </c>
      <c r="BC203" s="99">
        <v>0</v>
      </c>
      <c r="BD203" s="99">
        <v>0</v>
      </c>
      <c r="BE203" s="99">
        <v>0</v>
      </c>
      <c r="BF203" s="110" t="s">
        <v>1460</v>
      </c>
      <c r="BG203" s="110" t="s">
        <v>1460</v>
      </c>
      <c r="BH203" s="110" t="s">
        <v>1460</v>
      </c>
      <c r="BI203" s="110" t="s">
        <v>1460</v>
      </c>
      <c r="BJ203" s="110" t="s">
        <v>1460</v>
      </c>
      <c r="BK203" s="110" t="s">
        <v>1460</v>
      </c>
      <c r="BL203" s="110" t="s">
        <v>1460</v>
      </c>
      <c r="BM203" s="110" t="s">
        <v>1460</v>
      </c>
      <c r="BN203" s="110" t="s">
        <v>1460</v>
      </c>
      <c r="BO203" s="110" t="s">
        <v>1460</v>
      </c>
      <c r="BP203" s="110" t="s">
        <v>1460</v>
      </c>
      <c r="BQ203" s="99">
        <v>0</v>
      </c>
      <c r="BR203" s="99">
        <v>0</v>
      </c>
      <c r="BS203" s="99">
        <v>0</v>
      </c>
      <c r="BT203" s="99">
        <v>0</v>
      </c>
      <c r="BU203" s="99">
        <v>0</v>
      </c>
      <c r="BV203" s="99">
        <v>0</v>
      </c>
      <c r="BW203" s="99">
        <v>0</v>
      </c>
      <c r="BX203" s="99">
        <v>0</v>
      </c>
      <c r="BY203" s="99">
        <v>0</v>
      </c>
      <c r="BZ203" s="99">
        <v>0</v>
      </c>
      <c r="CA203" s="99">
        <v>0</v>
      </c>
      <c r="CB203" s="99">
        <v>0</v>
      </c>
      <c r="CC203" s="99">
        <v>0</v>
      </c>
      <c r="CD203" s="99">
        <v>0</v>
      </c>
      <c r="CE203" s="110" t="s">
        <v>1460</v>
      </c>
      <c r="CF203" s="99">
        <v>0</v>
      </c>
      <c r="CG203" s="99">
        <v>0</v>
      </c>
      <c r="CH203" s="99">
        <v>0</v>
      </c>
      <c r="CI203" s="99">
        <v>0</v>
      </c>
      <c r="CJ203" s="99">
        <v>0</v>
      </c>
      <c r="CK203" s="99">
        <v>0</v>
      </c>
      <c r="CL203" s="99">
        <v>0</v>
      </c>
      <c r="CM203" s="99">
        <v>0</v>
      </c>
      <c r="CN203" s="99">
        <v>0</v>
      </c>
      <c r="CO203" s="99">
        <v>0</v>
      </c>
      <c r="CP203" s="99">
        <v>0</v>
      </c>
      <c r="CQ203" s="110" t="s">
        <v>1460</v>
      </c>
      <c r="CR203" s="113" t="s">
        <v>1460</v>
      </c>
    </row>
    <row r="204" s="93" customFormat="1" ht="15.4" customHeight="1" spans="1:96">
      <c r="A204" s="109" t="s">
        <v>1807</v>
      </c>
      <c r="B204" s="100"/>
      <c r="C204" s="100" t="s">
        <v>1280</v>
      </c>
      <c r="D204" s="100" t="s">
        <v>1808</v>
      </c>
      <c r="E204" s="99">
        <v>240000</v>
      </c>
      <c r="F204" s="99">
        <v>0</v>
      </c>
      <c r="G204" s="99">
        <v>0</v>
      </c>
      <c r="H204" s="99">
        <v>0</v>
      </c>
      <c r="I204" s="99">
        <v>0</v>
      </c>
      <c r="J204" s="99">
        <v>0</v>
      </c>
      <c r="K204" s="110" t="s">
        <v>1460</v>
      </c>
      <c r="L204" s="99">
        <v>0</v>
      </c>
      <c r="M204" s="99">
        <v>0</v>
      </c>
      <c r="N204" s="99">
        <v>0</v>
      </c>
      <c r="O204" s="99">
        <v>240000</v>
      </c>
      <c r="P204" s="99">
        <v>0</v>
      </c>
      <c r="Q204" s="99">
        <v>0</v>
      </c>
      <c r="R204" s="99">
        <v>0</v>
      </c>
      <c r="S204" s="99">
        <v>0</v>
      </c>
      <c r="T204" s="99">
        <v>0</v>
      </c>
      <c r="U204" s="99">
        <v>0</v>
      </c>
      <c r="V204" s="99">
        <v>0</v>
      </c>
      <c r="W204" s="99">
        <v>0</v>
      </c>
      <c r="X204" s="99">
        <v>0</v>
      </c>
      <c r="Y204" s="99">
        <v>0</v>
      </c>
      <c r="Z204" s="99">
        <v>0</v>
      </c>
      <c r="AA204" s="99">
        <v>0</v>
      </c>
      <c r="AB204" s="99">
        <v>0</v>
      </c>
      <c r="AC204" s="99">
        <v>0</v>
      </c>
      <c r="AD204" s="99">
        <v>0</v>
      </c>
      <c r="AE204" s="99">
        <v>0</v>
      </c>
      <c r="AF204" s="99">
        <v>0</v>
      </c>
      <c r="AG204" s="99">
        <v>0</v>
      </c>
      <c r="AH204" s="99">
        <v>0</v>
      </c>
      <c r="AI204" s="99">
        <v>240000</v>
      </c>
      <c r="AJ204" s="99">
        <v>0</v>
      </c>
      <c r="AK204" s="99">
        <v>0</v>
      </c>
      <c r="AL204" s="99">
        <v>0</v>
      </c>
      <c r="AM204" s="99">
        <v>0</v>
      </c>
      <c r="AN204" s="99">
        <v>0</v>
      </c>
      <c r="AO204" s="99">
        <v>0</v>
      </c>
      <c r="AP204" s="99">
        <v>0</v>
      </c>
      <c r="AQ204" s="99">
        <v>0</v>
      </c>
      <c r="AR204" s="99">
        <v>0</v>
      </c>
      <c r="AS204" s="99">
        <v>0</v>
      </c>
      <c r="AT204" s="99">
        <v>0</v>
      </c>
      <c r="AU204" s="99">
        <v>0</v>
      </c>
      <c r="AV204" s="99">
        <v>0</v>
      </c>
      <c r="AW204" s="99">
        <v>0</v>
      </c>
      <c r="AX204" s="99">
        <v>0</v>
      </c>
      <c r="AY204" s="99">
        <v>0</v>
      </c>
      <c r="AZ204" s="99">
        <v>0</v>
      </c>
      <c r="BA204" s="99">
        <v>0</v>
      </c>
      <c r="BB204" s="99">
        <v>0</v>
      </c>
      <c r="BC204" s="99">
        <v>0</v>
      </c>
      <c r="BD204" s="99">
        <v>0</v>
      </c>
      <c r="BE204" s="99">
        <v>0</v>
      </c>
      <c r="BF204" s="110" t="s">
        <v>1460</v>
      </c>
      <c r="BG204" s="110" t="s">
        <v>1460</v>
      </c>
      <c r="BH204" s="110" t="s">
        <v>1460</v>
      </c>
      <c r="BI204" s="110" t="s">
        <v>1460</v>
      </c>
      <c r="BJ204" s="110" t="s">
        <v>1460</v>
      </c>
      <c r="BK204" s="110" t="s">
        <v>1460</v>
      </c>
      <c r="BL204" s="110" t="s">
        <v>1460</v>
      </c>
      <c r="BM204" s="110" t="s">
        <v>1460</v>
      </c>
      <c r="BN204" s="110" t="s">
        <v>1460</v>
      </c>
      <c r="BO204" s="110" t="s">
        <v>1460</v>
      </c>
      <c r="BP204" s="110" t="s">
        <v>1460</v>
      </c>
      <c r="BQ204" s="99">
        <v>0</v>
      </c>
      <c r="BR204" s="99">
        <v>0</v>
      </c>
      <c r="BS204" s="99">
        <v>0</v>
      </c>
      <c r="BT204" s="99">
        <v>0</v>
      </c>
      <c r="BU204" s="99">
        <v>0</v>
      </c>
      <c r="BV204" s="99">
        <v>0</v>
      </c>
      <c r="BW204" s="99">
        <v>0</v>
      </c>
      <c r="BX204" s="99">
        <v>0</v>
      </c>
      <c r="BY204" s="99">
        <v>0</v>
      </c>
      <c r="BZ204" s="99">
        <v>0</v>
      </c>
      <c r="CA204" s="99">
        <v>0</v>
      </c>
      <c r="CB204" s="99">
        <v>0</v>
      </c>
      <c r="CC204" s="99">
        <v>0</v>
      </c>
      <c r="CD204" s="99">
        <v>0</v>
      </c>
      <c r="CE204" s="110" t="s">
        <v>1460</v>
      </c>
      <c r="CF204" s="99">
        <v>0</v>
      </c>
      <c r="CG204" s="99">
        <v>0</v>
      </c>
      <c r="CH204" s="99">
        <v>0</v>
      </c>
      <c r="CI204" s="99">
        <v>0</v>
      </c>
      <c r="CJ204" s="99">
        <v>0</v>
      </c>
      <c r="CK204" s="99">
        <v>0</v>
      </c>
      <c r="CL204" s="99">
        <v>0</v>
      </c>
      <c r="CM204" s="99">
        <v>0</v>
      </c>
      <c r="CN204" s="99">
        <v>0</v>
      </c>
      <c r="CO204" s="99">
        <v>0</v>
      </c>
      <c r="CP204" s="99">
        <v>0</v>
      </c>
      <c r="CQ204" s="110" t="s">
        <v>1460</v>
      </c>
      <c r="CR204" s="113" t="s">
        <v>1460</v>
      </c>
    </row>
    <row r="205" s="93" customFormat="1" ht="15.4" customHeight="1" spans="1:96">
      <c r="A205" s="109" t="s">
        <v>1809</v>
      </c>
      <c r="B205" s="100"/>
      <c r="C205" s="100" t="s">
        <v>1280</v>
      </c>
      <c r="D205" s="100" t="s">
        <v>1810</v>
      </c>
      <c r="E205" s="99">
        <v>0</v>
      </c>
      <c r="F205" s="99">
        <v>0</v>
      </c>
      <c r="G205" s="99">
        <v>0</v>
      </c>
      <c r="H205" s="99">
        <v>0</v>
      </c>
      <c r="I205" s="99">
        <v>0</v>
      </c>
      <c r="J205" s="99">
        <v>0</v>
      </c>
      <c r="K205" s="110" t="s">
        <v>1460</v>
      </c>
      <c r="L205" s="99">
        <v>0</v>
      </c>
      <c r="M205" s="99">
        <v>0</v>
      </c>
      <c r="N205" s="99">
        <v>0</v>
      </c>
      <c r="O205" s="99">
        <v>0</v>
      </c>
      <c r="P205" s="99">
        <v>0</v>
      </c>
      <c r="Q205" s="99">
        <v>0</v>
      </c>
      <c r="R205" s="99">
        <v>0</v>
      </c>
      <c r="S205" s="99">
        <v>0</v>
      </c>
      <c r="T205" s="99">
        <v>0</v>
      </c>
      <c r="U205" s="99">
        <v>0</v>
      </c>
      <c r="V205" s="99">
        <v>0</v>
      </c>
      <c r="W205" s="99">
        <v>0</v>
      </c>
      <c r="X205" s="99">
        <v>0</v>
      </c>
      <c r="Y205" s="99">
        <v>0</v>
      </c>
      <c r="Z205" s="99">
        <v>0</v>
      </c>
      <c r="AA205" s="99">
        <v>0</v>
      </c>
      <c r="AB205" s="99">
        <v>0</v>
      </c>
      <c r="AC205" s="99">
        <v>0</v>
      </c>
      <c r="AD205" s="99">
        <v>0</v>
      </c>
      <c r="AE205" s="99">
        <v>0</v>
      </c>
      <c r="AF205" s="99">
        <v>0</v>
      </c>
      <c r="AG205" s="99">
        <v>0</v>
      </c>
      <c r="AH205" s="99">
        <v>0</v>
      </c>
      <c r="AI205" s="99">
        <v>0</v>
      </c>
      <c r="AJ205" s="99">
        <v>0</v>
      </c>
      <c r="AK205" s="99">
        <v>0</v>
      </c>
      <c r="AL205" s="99">
        <v>0</v>
      </c>
      <c r="AM205" s="99">
        <v>0</v>
      </c>
      <c r="AN205" s="99">
        <v>0</v>
      </c>
      <c r="AO205" s="99">
        <v>0</v>
      </c>
      <c r="AP205" s="99">
        <v>0</v>
      </c>
      <c r="AQ205" s="99">
        <v>0</v>
      </c>
      <c r="AR205" s="99">
        <v>0</v>
      </c>
      <c r="AS205" s="99">
        <v>0</v>
      </c>
      <c r="AT205" s="99">
        <v>0</v>
      </c>
      <c r="AU205" s="99">
        <v>0</v>
      </c>
      <c r="AV205" s="99">
        <v>0</v>
      </c>
      <c r="AW205" s="99">
        <v>0</v>
      </c>
      <c r="AX205" s="99">
        <v>0</v>
      </c>
      <c r="AY205" s="99">
        <v>0</v>
      </c>
      <c r="AZ205" s="99">
        <v>0</v>
      </c>
      <c r="BA205" s="99">
        <v>0</v>
      </c>
      <c r="BB205" s="99">
        <v>0</v>
      </c>
      <c r="BC205" s="99">
        <v>0</v>
      </c>
      <c r="BD205" s="99">
        <v>0</v>
      </c>
      <c r="BE205" s="99">
        <v>0</v>
      </c>
      <c r="BF205" s="110" t="s">
        <v>1460</v>
      </c>
      <c r="BG205" s="110" t="s">
        <v>1460</v>
      </c>
      <c r="BH205" s="110" t="s">
        <v>1460</v>
      </c>
      <c r="BI205" s="110" t="s">
        <v>1460</v>
      </c>
      <c r="BJ205" s="110" t="s">
        <v>1460</v>
      </c>
      <c r="BK205" s="110" t="s">
        <v>1460</v>
      </c>
      <c r="BL205" s="110" t="s">
        <v>1460</v>
      </c>
      <c r="BM205" s="110" t="s">
        <v>1460</v>
      </c>
      <c r="BN205" s="110" t="s">
        <v>1460</v>
      </c>
      <c r="BO205" s="110" t="s">
        <v>1460</v>
      </c>
      <c r="BP205" s="110" t="s">
        <v>1460</v>
      </c>
      <c r="BQ205" s="99">
        <v>0</v>
      </c>
      <c r="BR205" s="99">
        <v>0</v>
      </c>
      <c r="BS205" s="99">
        <v>0</v>
      </c>
      <c r="BT205" s="99">
        <v>0</v>
      </c>
      <c r="BU205" s="99">
        <v>0</v>
      </c>
      <c r="BV205" s="99">
        <v>0</v>
      </c>
      <c r="BW205" s="99">
        <v>0</v>
      </c>
      <c r="BX205" s="99">
        <v>0</v>
      </c>
      <c r="BY205" s="99">
        <v>0</v>
      </c>
      <c r="BZ205" s="99">
        <v>0</v>
      </c>
      <c r="CA205" s="99">
        <v>0</v>
      </c>
      <c r="CB205" s="99">
        <v>0</v>
      </c>
      <c r="CC205" s="99">
        <v>0</v>
      </c>
      <c r="CD205" s="99">
        <v>0</v>
      </c>
      <c r="CE205" s="110" t="s">
        <v>1460</v>
      </c>
      <c r="CF205" s="99">
        <v>0</v>
      </c>
      <c r="CG205" s="99">
        <v>0</v>
      </c>
      <c r="CH205" s="99">
        <v>0</v>
      </c>
      <c r="CI205" s="99">
        <v>0</v>
      </c>
      <c r="CJ205" s="99">
        <v>0</v>
      </c>
      <c r="CK205" s="99">
        <v>0</v>
      </c>
      <c r="CL205" s="99">
        <v>0</v>
      </c>
      <c r="CM205" s="99">
        <v>0</v>
      </c>
      <c r="CN205" s="99">
        <v>0</v>
      </c>
      <c r="CO205" s="99">
        <v>0</v>
      </c>
      <c r="CP205" s="99">
        <v>0</v>
      </c>
      <c r="CQ205" s="110" t="s">
        <v>1460</v>
      </c>
      <c r="CR205" s="113" t="s">
        <v>1460</v>
      </c>
    </row>
    <row r="206" s="93" customFormat="1" ht="15.4" customHeight="1" spans="1:96">
      <c r="A206" s="109" t="s">
        <v>1811</v>
      </c>
      <c r="B206" s="100"/>
      <c r="C206" s="100" t="s">
        <v>1280</v>
      </c>
      <c r="D206" s="100" t="s">
        <v>1812</v>
      </c>
      <c r="E206" s="99">
        <v>1668300.42</v>
      </c>
      <c r="F206" s="99">
        <v>0</v>
      </c>
      <c r="G206" s="99">
        <v>0</v>
      </c>
      <c r="H206" s="99">
        <v>0</v>
      </c>
      <c r="I206" s="99">
        <v>0</v>
      </c>
      <c r="J206" s="99">
        <v>0</v>
      </c>
      <c r="K206" s="110" t="s">
        <v>1460</v>
      </c>
      <c r="L206" s="99">
        <v>0</v>
      </c>
      <c r="M206" s="99">
        <v>0</v>
      </c>
      <c r="N206" s="99">
        <v>0</v>
      </c>
      <c r="O206" s="99">
        <v>1668300.42</v>
      </c>
      <c r="P206" s="99">
        <v>0</v>
      </c>
      <c r="Q206" s="99">
        <v>0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99">
        <v>0</v>
      </c>
      <c r="X206" s="99">
        <v>0</v>
      </c>
      <c r="Y206" s="99">
        <v>0</v>
      </c>
      <c r="Z206" s="99">
        <v>0</v>
      </c>
      <c r="AA206" s="99">
        <v>1668300.42</v>
      </c>
      <c r="AB206" s="99">
        <v>0</v>
      </c>
      <c r="AC206" s="99">
        <v>0</v>
      </c>
      <c r="AD206" s="99">
        <v>0</v>
      </c>
      <c r="AE206" s="99">
        <v>0</v>
      </c>
      <c r="AF206" s="99">
        <v>0</v>
      </c>
      <c r="AG206" s="99">
        <v>0</v>
      </c>
      <c r="AH206" s="99">
        <v>0</v>
      </c>
      <c r="AI206" s="99">
        <v>0</v>
      </c>
      <c r="AJ206" s="99">
        <v>0</v>
      </c>
      <c r="AK206" s="99">
        <v>0</v>
      </c>
      <c r="AL206" s="99">
        <v>0</v>
      </c>
      <c r="AM206" s="99">
        <v>0</v>
      </c>
      <c r="AN206" s="99">
        <v>0</v>
      </c>
      <c r="AO206" s="99">
        <v>0</v>
      </c>
      <c r="AP206" s="99">
        <v>0</v>
      </c>
      <c r="AQ206" s="99">
        <v>0</v>
      </c>
      <c r="AR206" s="99">
        <v>0</v>
      </c>
      <c r="AS206" s="99">
        <v>0</v>
      </c>
      <c r="AT206" s="99">
        <v>0</v>
      </c>
      <c r="AU206" s="99">
        <v>0</v>
      </c>
      <c r="AV206" s="99">
        <v>0</v>
      </c>
      <c r="AW206" s="99">
        <v>0</v>
      </c>
      <c r="AX206" s="99">
        <v>0</v>
      </c>
      <c r="AY206" s="99">
        <v>0</v>
      </c>
      <c r="AZ206" s="99">
        <v>0</v>
      </c>
      <c r="BA206" s="99">
        <v>0</v>
      </c>
      <c r="BB206" s="99">
        <v>0</v>
      </c>
      <c r="BC206" s="99">
        <v>0</v>
      </c>
      <c r="BD206" s="99">
        <v>0</v>
      </c>
      <c r="BE206" s="99">
        <v>0</v>
      </c>
      <c r="BF206" s="110" t="s">
        <v>1460</v>
      </c>
      <c r="BG206" s="110" t="s">
        <v>1460</v>
      </c>
      <c r="BH206" s="110" t="s">
        <v>1460</v>
      </c>
      <c r="BI206" s="110" t="s">
        <v>1460</v>
      </c>
      <c r="BJ206" s="110" t="s">
        <v>1460</v>
      </c>
      <c r="BK206" s="110" t="s">
        <v>1460</v>
      </c>
      <c r="BL206" s="110" t="s">
        <v>1460</v>
      </c>
      <c r="BM206" s="110" t="s">
        <v>1460</v>
      </c>
      <c r="BN206" s="110" t="s">
        <v>1460</v>
      </c>
      <c r="BO206" s="110" t="s">
        <v>1460</v>
      </c>
      <c r="BP206" s="110" t="s">
        <v>1460</v>
      </c>
      <c r="BQ206" s="99">
        <v>0</v>
      </c>
      <c r="BR206" s="99">
        <v>0</v>
      </c>
      <c r="BS206" s="99">
        <v>0</v>
      </c>
      <c r="BT206" s="99">
        <v>0</v>
      </c>
      <c r="BU206" s="99">
        <v>0</v>
      </c>
      <c r="BV206" s="99">
        <v>0</v>
      </c>
      <c r="BW206" s="99">
        <v>0</v>
      </c>
      <c r="BX206" s="99">
        <v>0</v>
      </c>
      <c r="BY206" s="99">
        <v>0</v>
      </c>
      <c r="BZ206" s="99">
        <v>0</v>
      </c>
      <c r="CA206" s="99">
        <v>0</v>
      </c>
      <c r="CB206" s="99">
        <v>0</v>
      </c>
      <c r="CC206" s="99">
        <v>0</v>
      </c>
      <c r="CD206" s="99">
        <v>0</v>
      </c>
      <c r="CE206" s="110" t="s">
        <v>1460</v>
      </c>
      <c r="CF206" s="99">
        <v>0</v>
      </c>
      <c r="CG206" s="99">
        <v>0</v>
      </c>
      <c r="CH206" s="99">
        <v>0</v>
      </c>
      <c r="CI206" s="99">
        <v>0</v>
      </c>
      <c r="CJ206" s="99">
        <v>0</v>
      </c>
      <c r="CK206" s="99">
        <v>0</v>
      </c>
      <c r="CL206" s="99">
        <v>0</v>
      </c>
      <c r="CM206" s="99">
        <v>0</v>
      </c>
      <c r="CN206" s="99">
        <v>0</v>
      </c>
      <c r="CO206" s="99">
        <v>0</v>
      </c>
      <c r="CP206" s="99">
        <v>0</v>
      </c>
      <c r="CQ206" s="110" t="s">
        <v>1460</v>
      </c>
      <c r="CR206" s="113" t="s">
        <v>1460</v>
      </c>
    </row>
    <row r="207" s="93" customFormat="1" ht="15.4" customHeight="1" spans="1:96">
      <c r="A207" s="109" t="s">
        <v>1813</v>
      </c>
      <c r="B207" s="100"/>
      <c r="C207" s="100" t="s">
        <v>1280</v>
      </c>
      <c r="D207" s="100" t="s">
        <v>1814</v>
      </c>
      <c r="E207" s="99">
        <v>1668300.42</v>
      </c>
      <c r="F207" s="99">
        <v>0</v>
      </c>
      <c r="G207" s="99">
        <v>0</v>
      </c>
      <c r="H207" s="99">
        <v>0</v>
      </c>
      <c r="I207" s="99">
        <v>0</v>
      </c>
      <c r="J207" s="99">
        <v>0</v>
      </c>
      <c r="K207" s="110" t="s">
        <v>1460</v>
      </c>
      <c r="L207" s="99">
        <v>0</v>
      </c>
      <c r="M207" s="99">
        <v>0</v>
      </c>
      <c r="N207" s="99">
        <v>0</v>
      </c>
      <c r="O207" s="99">
        <v>1668300.42</v>
      </c>
      <c r="P207" s="99">
        <v>0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99">
        <v>0</v>
      </c>
      <c r="X207" s="99">
        <v>0</v>
      </c>
      <c r="Y207" s="99">
        <v>0</v>
      </c>
      <c r="Z207" s="99">
        <v>0</v>
      </c>
      <c r="AA207" s="99">
        <v>1668300.42</v>
      </c>
      <c r="AB207" s="99">
        <v>0</v>
      </c>
      <c r="AC207" s="99">
        <v>0</v>
      </c>
      <c r="AD207" s="99">
        <v>0</v>
      </c>
      <c r="AE207" s="99">
        <v>0</v>
      </c>
      <c r="AF207" s="99">
        <v>0</v>
      </c>
      <c r="AG207" s="99">
        <v>0</v>
      </c>
      <c r="AH207" s="99">
        <v>0</v>
      </c>
      <c r="AI207" s="99">
        <v>0</v>
      </c>
      <c r="AJ207" s="99">
        <v>0</v>
      </c>
      <c r="AK207" s="99">
        <v>0</v>
      </c>
      <c r="AL207" s="99">
        <v>0</v>
      </c>
      <c r="AM207" s="99">
        <v>0</v>
      </c>
      <c r="AN207" s="99">
        <v>0</v>
      </c>
      <c r="AO207" s="99">
        <v>0</v>
      </c>
      <c r="AP207" s="99">
        <v>0</v>
      </c>
      <c r="AQ207" s="99">
        <v>0</v>
      </c>
      <c r="AR207" s="99">
        <v>0</v>
      </c>
      <c r="AS207" s="99">
        <v>0</v>
      </c>
      <c r="AT207" s="99">
        <v>0</v>
      </c>
      <c r="AU207" s="99">
        <v>0</v>
      </c>
      <c r="AV207" s="99">
        <v>0</v>
      </c>
      <c r="AW207" s="99">
        <v>0</v>
      </c>
      <c r="AX207" s="99">
        <v>0</v>
      </c>
      <c r="AY207" s="99">
        <v>0</v>
      </c>
      <c r="AZ207" s="99">
        <v>0</v>
      </c>
      <c r="BA207" s="99">
        <v>0</v>
      </c>
      <c r="BB207" s="99">
        <v>0</v>
      </c>
      <c r="BC207" s="99">
        <v>0</v>
      </c>
      <c r="BD207" s="99">
        <v>0</v>
      </c>
      <c r="BE207" s="99">
        <v>0</v>
      </c>
      <c r="BF207" s="110" t="s">
        <v>1460</v>
      </c>
      <c r="BG207" s="110" t="s">
        <v>1460</v>
      </c>
      <c r="BH207" s="110" t="s">
        <v>1460</v>
      </c>
      <c r="BI207" s="110" t="s">
        <v>1460</v>
      </c>
      <c r="BJ207" s="110" t="s">
        <v>1460</v>
      </c>
      <c r="BK207" s="110" t="s">
        <v>1460</v>
      </c>
      <c r="BL207" s="110" t="s">
        <v>1460</v>
      </c>
      <c r="BM207" s="110" t="s">
        <v>1460</v>
      </c>
      <c r="BN207" s="110" t="s">
        <v>1460</v>
      </c>
      <c r="BO207" s="110" t="s">
        <v>1460</v>
      </c>
      <c r="BP207" s="110" t="s">
        <v>1460</v>
      </c>
      <c r="BQ207" s="99">
        <v>0</v>
      </c>
      <c r="BR207" s="99">
        <v>0</v>
      </c>
      <c r="BS207" s="99">
        <v>0</v>
      </c>
      <c r="BT207" s="99">
        <v>0</v>
      </c>
      <c r="BU207" s="99">
        <v>0</v>
      </c>
      <c r="BV207" s="99">
        <v>0</v>
      </c>
      <c r="BW207" s="99">
        <v>0</v>
      </c>
      <c r="BX207" s="99">
        <v>0</v>
      </c>
      <c r="BY207" s="99">
        <v>0</v>
      </c>
      <c r="BZ207" s="99">
        <v>0</v>
      </c>
      <c r="CA207" s="99">
        <v>0</v>
      </c>
      <c r="CB207" s="99">
        <v>0</v>
      </c>
      <c r="CC207" s="99">
        <v>0</v>
      </c>
      <c r="CD207" s="99">
        <v>0</v>
      </c>
      <c r="CE207" s="110" t="s">
        <v>1460</v>
      </c>
      <c r="CF207" s="99">
        <v>0</v>
      </c>
      <c r="CG207" s="99">
        <v>0</v>
      </c>
      <c r="CH207" s="99">
        <v>0</v>
      </c>
      <c r="CI207" s="99">
        <v>0</v>
      </c>
      <c r="CJ207" s="99">
        <v>0</v>
      </c>
      <c r="CK207" s="99">
        <v>0</v>
      </c>
      <c r="CL207" s="99">
        <v>0</v>
      </c>
      <c r="CM207" s="99">
        <v>0</v>
      </c>
      <c r="CN207" s="99">
        <v>0</v>
      </c>
      <c r="CO207" s="99">
        <v>0</v>
      </c>
      <c r="CP207" s="99">
        <v>0</v>
      </c>
      <c r="CQ207" s="110" t="s">
        <v>1460</v>
      </c>
      <c r="CR207" s="113" t="s">
        <v>1460</v>
      </c>
    </row>
    <row r="208" s="93" customFormat="1" ht="15.4" customHeight="1" spans="1:96">
      <c r="A208" s="109" t="s">
        <v>1815</v>
      </c>
      <c r="B208" s="100"/>
      <c r="C208" s="100" t="s">
        <v>1280</v>
      </c>
      <c r="D208" s="100" t="s">
        <v>1816</v>
      </c>
      <c r="E208" s="99">
        <v>407463.34</v>
      </c>
      <c r="F208" s="99">
        <v>379210.51</v>
      </c>
      <c r="G208" s="99">
        <v>84516</v>
      </c>
      <c r="H208" s="99">
        <v>97751</v>
      </c>
      <c r="I208" s="99">
        <v>108826</v>
      </c>
      <c r="J208" s="99">
        <v>72914.51</v>
      </c>
      <c r="K208" s="110" t="s">
        <v>1460</v>
      </c>
      <c r="L208" s="99">
        <v>0</v>
      </c>
      <c r="M208" s="99">
        <v>9900</v>
      </c>
      <c r="N208" s="99">
        <v>5303</v>
      </c>
      <c r="O208" s="99">
        <v>6561.24</v>
      </c>
      <c r="P208" s="99">
        <v>0</v>
      </c>
      <c r="Q208" s="99">
        <v>0</v>
      </c>
      <c r="R208" s="99">
        <v>0</v>
      </c>
      <c r="S208" s="99">
        <v>2</v>
      </c>
      <c r="T208" s="99">
        <v>0</v>
      </c>
      <c r="U208" s="99">
        <v>0</v>
      </c>
      <c r="V208" s="99">
        <v>1566.9</v>
      </c>
      <c r="W208" s="99">
        <v>0</v>
      </c>
      <c r="X208" s="99">
        <v>0</v>
      </c>
      <c r="Y208" s="99">
        <v>1283</v>
      </c>
      <c r="Z208" s="99">
        <v>0</v>
      </c>
      <c r="AA208" s="99">
        <v>0</v>
      </c>
      <c r="AB208" s="99">
        <v>0</v>
      </c>
      <c r="AC208" s="99">
        <v>0</v>
      </c>
      <c r="AD208" s="99">
        <v>0</v>
      </c>
      <c r="AE208" s="99">
        <v>0</v>
      </c>
      <c r="AF208" s="99">
        <v>160</v>
      </c>
      <c r="AG208" s="99">
        <v>0</v>
      </c>
      <c r="AH208" s="99">
        <v>0</v>
      </c>
      <c r="AI208" s="99">
        <v>0</v>
      </c>
      <c r="AJ208" s="99">
        <v>0</v>
      </c>
      <c r="AK208" s="99">
        <v>3549.34</v>
      </c>
      <c r="AL208" s="99">
        <v>0</v>
      </c>
      <c r="AM208" s="99">
        <v>0</v>
      </c>
      <c r="AN208" s="99">
        <v>0</v>
      </c>
      <c r="AO208" s="99">
        <v>0</v>
      </c>
      <c r="AP208" s="99">
        <v>0</v>
      </c>
      <c r="AQ208" s="99">
        <v>21691.59</v>
      </c>
      <c r="AR208" s="99">
        <v>0</v>
      </c>
      <c r="AS208" s="99">
        <v>0</v>
      </c>
      <c r="AT208" s="99">
        <v>0</v>
      </c>
      <c r="AU208" s="99">
        <v>0</v>
      </c>
      <c r="AV208" s="99">
        <v>0</v>
      </c>
      <c r="AW208" s="99">
        <v>0</v>
      </c>
      <c r="AX208" s="99">
        <v>0</v>
      </c>
      <c r="AY208" s="99">
        <v>0</v>
      </c>
      <c r="AZ208" s="99">
        <v>0</v>
      </c>
      <c r="BA208" s="99">
        <v>0</v>
      </c>
      <c r="BB208" s="99">
        <v>21691.59</v>
      </c>
      <c r="BC208" s="99">
        <v>0</v>
      </c>
      <c r="BD208" s="99">
        <v>0</v>
      </c>
      <c r="BE208" s="99">
        <v>0</v>
      </c>
      <c r="BF208" s="110" t="s">
        <v>1460</v>
      </c>
      <c r="BG208" s="110" t="s">
        <v>1460</v>
      </c>
      <c r="BH208" s="110" t="s">
        <v>1460</v>
      </c>
      <c r="BI208" s="110" t="s">
        <v>1460</v>
      </c>
      <c r="BJ208" s="110" t="s">
        <v>1460</v>
      </c>
      <c r="BK208" s="110" t="s">
        <v>1460</v>
      </c>
      <c r="BL208" s="110" t="s">
        <v>1460</v>
      </c>
      <c r="BM208" s="110" t="s">
        <v>1460</v>
      </c>
      <c r="BN208" s="110" t="s">
        <v>1460</v>
      </c>
      <c r="BO208" s="110" t="s">
        <v>1460</v>
      </c>
      <c r="BP208" s="110" t="s">
        <v>1460</v>
      </c>
      <c r="BQ208" s="99">
        <v>0</v>
      </c>
      <c r="BR208" s="99">
        <v>0</v>
      </c>
      <c r="BS208" s="99">
        <v>0</v>
      </c>
      <c r="BT208" s="99">
        <v>0</v>
      </c>
      <c r="BU208" s="99">
        <v>0</v>
      </c>
      <c r="BV208" s="99">
        <v>0</v>
      </c>
      <c r="BW208" s="99">
        <v>0</v>
      </c>
      <c r="BX208" s="99">
        <v>0</v>
      </c>
      <c r="BY208" s="99">
        <v>0</v>
      </c>
      <c r="BZ208" s="99">
        <v>0</v>
      </c>
      <c r="CA208" s="99">
        <v>0</v>
      </c>
      <c r="CB208" s="99">
        <v>0</v>
      </c>
      <c r="CC208" s="99">
        <v>0</v>
      </c>
      <c r="CD208" s="99">
        <v>0</v>
      </c>
      <c r="CE208" s="110" t="s">
        <v>1460</v>
      </c>
      <c r="CF208" s="99">
        <v>0</v>
      </c>
      <c r="CG208" s="99">
        <v>0</v>
      </c>
      <c r="CH208" s="99">
        <v>0</v>
      </c>
      <c r="CI208" s="99">
        <v>0</v>
      </c>
      <c r="CJ208" s="99">
        <v>0</v>
      </c>
      <c r="CK208" s="99">
        <v>0</v>
      </c>
      <c r="CL208" s="99">
        <v>0</v>
      </c>
      <c r="CM208" s="99">
        <v>0</v>
      </c>
      <c r="CN208" s="99">
        <v>0</v>
      </c>
      <c r="CO208" s="99">
        <v>0</v>
      </c>
      <c r="CP208" s="99">
        <v>0</v>
      </c>
      <c r="CQ208" s="110" t="s">
        <v>1460</v>
      </c>
      <c r="CR208" s="113" t="s">
        <v>1460</v>
      </c>
    </row>
    <row r="209" s="93" customFormat="1" ht="15.4" customHeight="1" spans="1:96">
      <c r="A209" s="109" t="s">
        <v>1817</v>
      </c>
      <c r="B209" s="100"/>
      <c r="C209" s="100" t="s">
        <v>1280</v>
      </c>
      <c r="D209" s="100" t="s">
        <v>1818</v>
      </c>
      <c r="E209" s="99">
        <v>407463.34</v>
      </c>
      <c r="F209" s="99">
        <v>379210.51</v>
      </c>
      <c r="G209" s="99">
        <v>84516</v>
      </c>
      <c r="H209" s="99">
        <v>97751</v>
      </c>
      <c r="I209" s="99">
        <v>108826</v>
      </c>
      <c r="J209" s="99">
        <v>72914.51</v>
      </c>
      <c r="K209" s="110" t="s">
        <v>1460</v>
      </c>
      <c r="L209" s="99">
        <v>0</v>
      </c>
      <c r="M209" s="99">
        <v>9900</v>
      </c>
      <c r="N209" s="99">
        <v>5303</v>
      </c>
      <c r="O209" s="99">
        <v>6561.24</v>
      </c>
      <c r="P209" s="99">
        <v>0</v>
      </c>
      <c r="Q209" s="99">
        <v>0</v>
      </c>
      <c r="R209" s="99">
        <v>0</v>
      </c>
      <c r="S209" s="99">
        <v>2</v>
      </c>
      <c r="T209" s="99">
        <v>0</v>
      </c>
      <c r="U209" s="99">
        <v>0</v>
      </c>
      <c r="V209" s="99">
        <v>1566.9</v>
      </c>
      <c r="W209" s="99">
        <v>0</v>
      </c>
      <c r="X209" s="99">
        <v>0</v>
      </c>
      <c r="Y209" s="99">
        <v>1283</v>
      </c>
      <c r="Z209" s="99">
        <v>0</v>
      </c>
      <c r="AA209" s="99">
        <v>0</v>
      </c>
      <c r="AB209" s="99">
        <v>0</v>
      </c>
      <c r="AC209" s="99">
        <v>0</v>
      </c>
      <c r="AD209" s="99">
        <v>0</v>
      </c>
      <c r="AE209" s="99">
        <v>0</v>
      </c>
      <c r="AF209" s="99">
        <v>160</v>
      </c>
      <c r="AG209" s="99">
        <v>0</v>
      </c>
      <c r="AH209" s="99">
        <v>0</v>
      </c>
      <c r="AI209" s="99">
        <v>0</v>
      </c>
      <c r="AJ209" s="99">
        <v>0</v>
      </c>
      <c r="AK209" s="99">
        <v>3549.34</v>
      </c>
      <c r="AL209" s="99">
        <v>0</v>
      </c>
      <c r="AM209" s="99">
        <v>0</v>
      </c>
      <c r="AN209" s="99">
        <v>0</v>
      </c>
      <c r="AO209" s="99">
        <v>0</v>
      </c>
      <c r="AP209" s="99">
        <v>0</v>
      </c>
      <c r="AQ209" s="99">
        <v>21691.59</v>
      </c>
      <c r="AR209" s="99">
        <v>0</v>
      </c>
      <c r="AS209" s="99">
        <v>0</v>
      </c>
      <c r="AT209" s="99">
        <v>0</v>
      </c>
      <c r="AU209" s="99">
        <v>0</v>
      </c>
      <c r="AV209" s="99">
        <v>0</v>
      </c>
      <c r="AW209" s="99">
        <v>0</v>
      </c>
      <c r="AX209" s="99">
        <v>0</v>
      </c>
      <c r="AY209" s="99">
        <v>0</v>
      </c>
      <c r="AZ209" s="99">
        <v>0</v>
      </c>
      <c r="BA209" s="99">
        <v>0</v>
      </c>
      <c r="BB209" s="99">
        <v>21691.59</v>
      </c>
      <c r="BC209" s="99">
        <v>0</v>
      </c>
      <c r="BD209" s="99">
        <v>0</v>
      </c>
      <c r="BE209" s="99">
        <v>0</v>
      </c>
      <c r="BF209" s="110" t="s">
        <v>1460</v>
      </c>
      <c r="BG209" s="110" t="s">
        <v>1460</v>
      </c>
      <c r="BH209" s="110" t="s">
        <v>1460</v>
      </c>
      <c r="BI209" s="110" t="s">
        <v>1460</v>
      </c>
      <c r="BJ209" s="110" t="s">
        <v>1460</v>
      </c>
      <c r="BK209" s="110" t="s">
        <v>1460</v>
      </c>
      <c r="BL209" s="110" t="s">
        <v>1460</v>
      </c>
      <c r="BM209" s="110" t="s">
        <v>1460</v>
      </c>
      <c r="BN209" s="110" t="s">
        <v>1460</v>
      </c>
      <c r="BO209" s="110" t="s">
        <v>1460</v>
      </c>
      <c r="BP209" s="110" t="s">
        <v>1460</v>
      </c>
      <c r="BQ209" s="99">
        <v>0</v>
      </c>
      <c r="BR209" s="99">
        <v>0</v>
      </c>
      <c r="BS209" s="99">
        <v>0</v>
      </c>
      <c r="BT209" s="99">
        <v>0</v>
      </c>
      <c r="BU209" s="99">
        <v>0</v>
      </c>
      <c r="BV209" s="99">
        <v>0</v>
      </c>
      <c r="BW209" s="99">
        <v>0</v>
      </c>
      <c r="BX209" s="99">
        <v>0</v>
      </c>
      <c r="BY209" s="99">
        <v>0</v>
      </c>
      <c r="BZ209" s="99">
        <v>0</v>
      </c>
      <c r="CA209" s="99">
        <v>0</v>
      </c>
      <c r="CB209" s="99">
        <v>0</v>
      </c>
      <c r="CC209" s="99">
        <v>0</v>
      </c>
      <c r="CD209" s="99">
        <v>0</v>
      </c>
      <c r="CE209" s="110" t="s">
        <v>1460</v>
      </c>
      <c r="CF209" s="99">
        <v>0</v>
      </c>
      <c r="CG209" s="99">
        <v>0</v>
      </c>
      <c r="CH209" s="99">
        <v>0</v>
      </c>
      <c r="CI209" s="99">
        <v>0</v>
      </c>
      <c r="CJ209" s="99">
        <v>0</v>
      </c>
      <c r="CK209" s="99">
        <v>0</v>
      </c>
      <c r="CL209" s="99">
        <v>0</v>
      </c>
      <c r="CM209" s="99">
        <v>0</v>
      </c>
      <c r="CN209" s="99">
        <v>0</v>
      </c>
      <c r="CO209" s="99">
        <v>0</v>
      </c>
      <c r="CP209" s="99">
        <v>0</v>
      </c>
      <c r="CQ209" s="110" t="s">
        <v>1460</v>
      </c>
      <c r="CR209" s="113" t="s">
        <v>1460</v>
      </c>
    </row>
    <row r="210" s="93" customFormat="1" ht="15.4" customHeight="1" spans="1:96">
      <c r="A210" s="109" t="s">
        <v>1819</v>
      </c>
      <c r="B210" s="100"/>
      <c r="C210" s="100" t="s">
        <v>1280</v>
      </c>
      <c r="D210" s="100" t="s">
        <v>1820</v>
      </c>
      <c r="E210" s="99">
        <v>0</v>
      </c>
      <c r="F210" s="99">
        <v>0</v>
      </c>
      <c r="G210" s="99">
        <v>0</v>
      </c>
      <c r="H210" s="99">
        <v>0</v>
      </c>
      <c r="I210" s="99">
        <v>0</v>
      </c>
      <c r="J210" s="99">
        <v>0</v>
      </c>
      <c r="K210" s="110" t="s">
        <v>1460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0</v>
      </c>
      <c r="Y210" s="99">
        <v>0</v>
      </c>
      <c r="Z210" s="99">
        <v>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>
        <v>0</v>
      </c>
      <c r="AG210" s="99">
        <v>0</v>
      </c>
      <c r="AH210" s="99">
        <v>0</v>
      </c>
      <c r="AI210" s="99">
        <v>0</v>
      </c>
      <c r="AJ210" s="99">
        <v>0</v>
      </c>
      <c r="AK210" s="99">
        <v>0</v>
      </c>
      <c r="AL210" s="99">
        <v>0</v>
      </c>
      <c r="AM210" s="99">
        <v>0</v>
      </c>
      <c r="AN210" s="99">
        <v>0</v>
      </c>
      <c r="AO210" s="99">
        <v>0</v>
      </c>
      <c r="AP210" s="99">
        <v>0</v>
      </c>
      <c r="AQ210" s="99">
        <v>0</v>
      </c>
      <c r="AR210" s="99">
        <v>0</v>
      </c>
      <c r="AS210" s="99">
        <v>0</v>
      </c>
      <c r="AT210" s="99">
        <v>0</v>
      </c>
      <c r="AU210" s="99">
        <v>0</v>
      </c>
      <c r="AV210" s="99">
        <v>0</v>
      </c>
      <c r="AW210" s="99">
        <v>0</v>
      </c>
      <c r="AX210" s="99">
        <v>0</v>
      </c>
      <c r="AY210" s="99">
        <v>0</v>
      </c>
      <c r="AZ210" s="99">
        <v>0</v>
      </c>
      <c r="BA210" s="99">
        <v>0</v>
      </c>
      <c r="BB210" s="99">
        <v>0</v>
      </c>
      <c r="BC210" s="99">
        <v>0</v>
      </c>
      <c r="BD210" s="99">
        <v>0</v>
      </c>
      <c r="BE210" s="99">
        <v>0</v>
      </c>
      <c r="BF210" s="110" t="s">
        <v>1460</v>
      </c>
      <c r="BG210" s="110" t="s">
        <v>1460</v>
      </c>
      <c r="BH210" s="110" t="s">
        <v>1460</v>
      </c>
      <c r="BI210" s="110" t="s">
        <v>1460</v>
      </c>
      <c r="BJ210" s="110" t="s">
        <v>1460</v>
      </c>
      <c r="BK210" s="110" t="s">
        <v>1460</v>
      </c>
      <c r="BL210" s="110" t="s">
        <v>1460</v>
      </c>
      <c r="BM210" s="110" t="s">
        <v>1460</v>
      </c>
      <c r="BN210" s="110" t="s">
        <v>1460</v>
      </c>
      <c r="BO210" s="110" t="s">
        <v>1460</v>
      </c>
      <c r="BP210" s="110" t="s">
        <v>1460</v>
      </c>
      <c r="BQ210" s="99">
        <v>0</v>
      </c>
      <c r="BR210" s="99">
        <v>0</v>
      </c>
      <c r="BS210" s="99">
        <v>0</v>
      </c>
      <c r="BT210" s="99">
        <v>0</v>
      </c>
      <c r="BU210" s="99">
        <v>0</v>
      </c>
      <c r="BV210" s="99">
        <v>0</v>
      </c>
      <c r="BW210" s="99">
        <v>0</v>
      </c>
      <c r="BX210" s="99">
        <v>0</v>
      </c>
      <c r="BY210" s="99">
        <v>0</v>
      </c>
      <c r="BZ210" s="99">
        <v>0</v>
      </c>
      <c r="CA210" s="99">
        <v>0</v>
      </c>
      <c r="CB210" s="99">
        <v>0</v>
      </c>
      <c r="CC210" s="99">
        <v>0</v>
      </c>
      <c r="CD210" s="99">
        <v>0</v>
      </c>
      <c r="CE210" s="110" t="s">
        <v>1460</v>
      </c>
      <c r="CF210" s="99">
        <v>0</v>
      </c>
      <c r="CG210" s="99">
        <v>0</v>
      </c>
      <c r="CH210" s="99">
        <v>0</v>
      </c>
      <c r="CI210" s="99">
        <v>0</v>
      </c>
      <c r="CJ210" s="99">
        <v>0</v>
      </c>
      <c r="CK210" s="99">
        <v>0</v>
      </c>
      <c r="CL210" s="99">
        <v>0</v>
      </c>
      <c r="CM210" s="99">
        <v>0</v>
      </c>
      <c r="CN210" s="99">
        <v>0</v>
      </c>
      <c r="CO210" s="99">
        <v>0</v>
      </c>
      <c r="CP210" s="99">
        <v>0</v>
      </c>
      <c r="CQ210" s="110" t="s">
        <v>1460</v>
      </c>
      <c r="CR210" s="113" t="s">
        <v>1460</v>
      </c>
    </row>
    <row r="211" s="93" customFormat="1" ht="15.4" customHeight="1" spans="1:96">
      <c r="A211" s="109" t="s">
        <v>1821</v>
      </c>
      <c r="B211" s="100"/>
      <c r="C211" s="100" t="s">
        <v>1280</v>
      </c>
      <c r="D211" s="100" t="s">
        <v>1822</v>
      </c>
      <c r="E211" s="99">
        <v>0</v>
      </c>
      <c r="F211" s="99">
        <v>0</v>
      </c>
      <c r="G211" s="99">
        <v>0</v>
      </c>
      <c r="H211" s="99">
        <v>0</v>
      </c>
      <c r="I211" s="99">
        <v>0</v>
      </c>
      <c r="J211" s="99">
        <v>0</v>
      </c>
      <c r="K211" s="110" t="s">
        <v>1460</v>
      </c>
      <c r="L211" s="99">
        <v>0</v>
      </c>
      <c r="M211" s="99">
        <v>0</v>
      </c>
      <c r="N211" s="99">
        <v>0</v>
      </c>
      <c r="O211" s="99">
        <v>0</v>
      </c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99">
        <v>0</v>
      </c>
      <c r="X211" s="99">
        <v>0</v>
      </c>
      <c r="Y211" s="99">
        <v>0</v>
      </c>
      <c r="Z211" s="99">
        <v>0</v>
      </c>
      <c r="AA211" s="99">
        <v>0</v>
      </c>
      <c r="AB211" s="99">
        <v>0</v>
      </c>
      <c r="AC211" s="99">
        <v>0</v>
      </c>
      <c r="AD211" s="99">
        <v>0</v>
      </c>
      <c r="AE211" s="99">
        <v>0</v>
      </c>
      <c r="AF211" s="99">
        <v>0</v>
      </c>
      <c r="AG211" s="99">
        <v>0</v>
      </c>
      <c r="AH211" s="99">
        <v>0</v>
      </c>
      <c r="AI211" s="99">
        <v>0</v>
      </c>
      <c r="AJ211" s="99">
        <v>0</v>
      </c>
      <c r="AK211" s="99">
        <v>0</v>
      </c>
      <c r="AL211" s="99">
        <v>0</v>
      </c>
      <c r="AM211" s="99">
        <v>0</v>
      </c>
      <c r="AN211" s="99">
        <v>0</v>
      </c>
      <c r="AO211" s="99">
        <v>0</v>
      </c>
      <c r="AP211" s="99">
        <v>0</v>
      </c>
      <c r="AQ211" s="99">
        <v>0</v>
      </c>
      <c r="AR211" s="99">
        <v>0</v>
      </c>
      <c r="AS211" s="99">
        <v>0</v>
      </c>
      <c r="AT211" s="99">
        <v>0</v>
      </c>
      <c r="AU211" s="99">
        <v>0</v>
      </c>
      <c r="AV211" s="99">
        <v>0</v>
      </c>
      <c r="AW211" s="99">
        <v>0</v>
      </c>
      <c r="AX211" s="99">
        <v>0</v>
      </c>
      <c r="AY211" s="99">
        <v>0</v>
      </c>
      <c r="AZ211" s="99">
        <v>0</v>
      </c>
      <c r="BA211" s="99">
        <v>0</v>
      </c>
      <c r="BB211" s="99">
        <v>0</v>
      </c>
      <c r="BC211" s="99">
        <v>0</v>
      </c>
      <c r="BD211" s="99">
        <v>0</v>
      </c>
      <c r="BE211" s="99">
        <v>0</v>
      </c>
      <c r="BF211" s="110" t="s">
        <v>1460</v>
      </c>
      <c r="BG211" s="110" t="s">
        <v>1460</v>
      </c>
      <c r="BH211" s="110" t="s">
        <v>1460</v>
      </c>
      <c r="BI211" s="110" t="s">
        <v>1460</v>
      </c>
      <c r="BJ211" s="110" t="s">
        <v>1460</v>
      </c>
      <c r="BK211" s="110" t="s">
        <v>1460</v>
      </c>
      <c r="BL211" s="110" t="s">
        <v>1460</v>
      </c>
      <c r="BM211" s="110" t="s">
        <v>1460</v>
      </c>
      <c r="BN211" s="110" t="s">
        <v>1460</v>
      </c>
      <c r="BO211" s="110" t="s">
        <v>1460</v>
      </c>
      <c r="BP211" s="110" t="s">
        <v>1460</v>
      </c>
      <c r="BQ211" s="99">
        <v>0</v>
      </c>
      <c r="BR211" s="99">
        <v>0</v>
      </c>
      <c r="BS211" s="99">
        <v>0</v>
      </c>
      <c r="BT211" s="99">
        <v>0</v>
      </c>
      <c r="BU211" s="99">
        <v>0</v>
      </c>
      <c r="BV211" s="99">
        <v>0</v>
      </c>
      <c r="BW211" s="99">
        <v>0</v>
      </c>
      <c r="BX211" s="99">
        <v>0</v>
      </c>
      <c r="BY211" s="99">
        <v>0</v>
      </c>
      <c r="BZ211" s="99">
        <v>0</v>
      </c>
      <c r="CA211" s="99">
        <v>0</v>
      </c>
      <c r="CB211" s="99">
        <v>0</v>
      </c>
      <c r="CC211" s="99">
        <v>0</v>
      </c>
      <c r="CD211" s="99">
        <v>0</v>
      </c>
      <c r="CE211" s="110" t="s">
        <v>1460</v>
      </c>
      <c r="CF211" s="99">
        <v>0</v>
      </c>
      <c r="CG211" s="99">
        <v>0</v>
      </c>
      <c r="CH211" s="99">
        <v>0</v>
      </c>
      <c r="CI211" s="99">
        <v>0</v>
      </c>
      <c r="CJ211" s="99">
        <v>0</v>
      </c>
      <c r="CK211" s="99">
        <v>0</v>
      </c>
      <c r="CL211" s="99">
        <v>0</v>
      </c>
      <c r="CM211" s="99">
        <v>0</v>
      </c>
      <c r="CN211" s="99">
        <v>0</v>
      </c>
      <c r="CO211" s="99">
        <v>0</v>
      </c>
      <c r="CP211" s="99">
        <v>0</v>
      </c>
      <c r="CQ211" s="110" t="s">
        <v>1460</v>
      </c>
      <c r="CR211" s="113" t="s">
        <v>1460</v>
      </c>
    </row>
    <row r="212" s="93" customFormat="1" ht="15.4" customHeight="1" spans="1:96">
      <c r="A212" s="109" t="s">
        <v>1823</v>
      </c>
      <c r="B212" s="100"/>
      <c r="C212" s="100" t="s">
        <v>1280</v>
      </c>
      <c r="D212" s="100" t="s">
        <v>850</v>
      </c>
      <c r="E212" s="99">
        <v>10980414.37</v>
      </c>
      <c r="F212" s="99">
        <v>2600176.49</v>
      </c>
      <c r="G212" s="99">
        <v>520707.5</v>
      </c>
      <c r="H212" s="99">
        <v>734396.5</v>
      </c>
      <c r="I212" s="99">
        <v>562875.02</v>
      </c>
      <c r="J212" s="99">
        <v>456726.27</v>
      </c>
      <c r="K212" s="110" t="s">
        <v>1460</v>
      </c>
      <c r="L212" s="99">
        <v>0</v>
      </c>
      <c r="M212" s="99">
        <v>0</v>
      </c>
      <c r="N212" s="99">
        <v>325471.2</v>
      </c>
      <c r="O212" s="99">
        <v>8000326.24</v>
      </c>
      <c r="P212" s="99">
        <v>46310.3</v>
      </c>
      <c r="Q212" s="99">
        <v>63090.57</v>
      </c>
      <c r="R212" s="99">
        <v>124293.82</v>
      </c>
      <c r="S212" s="99">
        <v>514</v>
      </c>
      <c r="T212" s="99">
        <v>1570</v>
      </c>
      <c r="U212" s="99">
        <v>0</v>
      </c>
      <c r="V212" s="99">
        <v>11195.98</v>
      </c>
      <c r="W212" s="99">
        <v>0</v>
      </c>
      <c r="X212" s="99">
        <v>0</v>
      </c>
      <c r="Y212" s="99">
        <v>11823.8</v>
      </c>
      <c r="Z212" s="99">
        <v>0</v>
      </c>
      <c r="AA212" s="99">
        <v>32200</v>
      </c>
      <c r="AB212" s="99">
        <v>116920</v>
      </c>
      <c r="AC212" s="99">
        <v>0</v>
      </c>
      <c r="AD212" s="99">
        <v>562178.61</v>
      </c>
      <c r="AE212" s="99">
        <v>46292</v>
      </c>
      <c r="AF212" s="99">
        <v>0</v>
      </c>
      <c r="AG212" s="99">
        <v>0</v>
      </c>
      <c r="AH212" s="99">
        <v>0</v>
      </c>
      <c r="AI212" s="99">
        <v>12096</v>
      </c>
      <c r="AJ212" s="99">
        <v>6868000</v>
      </c>
      <c r="AK212" s="99">
        <v>26549.13</v>
      </c>
      <c r="AL212" s="99">
        <v>0</v>
      </c>
      <c r="AM212" s="99">
        <v>0</v>
      </c>
      <c r="AN212" s="99">
        <v>77292.03</v>
      </c>
      <c r="AO212" s="99">
        <v>0</v>
      </c>
      <c r="AP212" s="99">
        <v>0</v>
      </c>
      <c r="AQ212" s="99">
        <v>375131.64</v>
      </c>
      <c r="AR212" s="99">
        <v>0</v>
      </c>
      <c r="AS212" s="99">
        <v>0</v>
      </c>
      <c r="AT212" s="99">
        <v>0</v>
      </c>
      <c r="AU212" s="99">
        <v>0</v>
      </c>
      <c r="AV212" s="99">
        <v>0</v>
      </c>
      <c r="AW212" s="99">
        <v>1516.2</v>
      </c>
      <c r="AX212" s="99">
        <v>0</v>
      </c>
      <c r="AY212" s="99">
        <v>0</v>
      </c>
      <c r="AZ212" s="99">
        <v>0</v>
      </c>
      <c r="BA212" s="99">
        <v>0</v>
      </c>
      <c r="BB212" s="99">
        <v>373615.44</v>
      </c>
      <c r="BC212" s="99">
        <v>0</v>
      </c>
      <c r="BD212" s="99">
        <v>0</v>
      </c>
      <c r="BE212" s="99">
        <v>0</v>
      </c>
      <c r="BF212" s="110" t="s">
        <v>1460</v>
      </c>
      <c r="BG212" s="110" t="s">
        <v>1460</v>
      </c>
      <c r="BH212" s="110" t="s">
        <v>1460</v>
      </c>
      <c r="BI212" s="110" t="s">
        <v>1460</v>
      </c>
      <c r="BJ212" s="110" t="s">
        <v>1460</v>
      </c>
      <c r="BK212" s="110" t="s">
        <v>1460</v>
      </c>
      <c r="BL212" s="110" t="s">
        <v>1460</v>
      </c>
      <c r="BM212" s="110" t="s">
        <v>1460</v>
      </c>
      <c r="BN212" s="110" t="s">
        <v>1460</v>
      </c>
      <c r="BO212" s="110" t="s">
        <v>1460</v>
      </c>
      <c r="BP212" s="110" t="s">
        <v>1460</v>
      </c>
      <c r="BQ212" s="99">
        <v>4780</v>
      </c>
      <c r="BR212" s="99">
        <v>0</v>
      </c>
      <c r="BS212" s="99">
        <v>4780</v>
      </c>
      <c r="BT212" s="99">
        <v>0</v>
      </c>
      <c r="BU212" s="99">
        <v>0</v>
      </c>
      <c r="BV212" s="99">
        <v>0</v>
      </c>
      <c r="BW212" s="99">
        <v>0</v>
      </c>
      <c r="BX212" s="99">
        <v>0</v>
      </c>
      <c r="BY212" s="99">
        <v>0</v>
      </c>
      <c r="BZ212" s="99">
        <v>0</v>
      </c>
      <c r="CA212" s="99">
        <v>0</v>
      </c>
      <c r="CB212" s="99">
        <v>0</v>
      </c>
      <c r="CC212" s="99">
        <v>0</v>
      </c>
      <c r="CD212" s="99">
        <v>0</v>
      </c>
      <c r="CE212" s="110" t="s">
        <v>1460</v>
      </c>
      <c r="CF212" s="99">
        <v>0</v>
      </c>
      <c r="CG212" s="99">
        <v>0</v>
      </c>
      <c r="CH212" s="99">
        <v>0</v>
      </c>
      <c r="CI212" s="99">
        <v>0</v>
      </c>
      <c r="CJ212" s="99">
        <v>0</v>
      </c>
      <c r="CK212" s="99">
        <v>0</v>
      </c>
      <c r="CL212" s="99">
        <v>0</v>
      </c>
      <c r="CM212" s="99">
        <v>0</v>
      </c>
      <c r="CN212" s="99">
        <v>0</v>
      </c>
      <c r="CO212" s="99">
        <v>0</v>
      </c>
      <c r="CP212" s="99">
        <v>0</v>
      </c>
      <c r="CQ212" s="110" t="s">
        <v>1460</v>
      </c>
      <c r="CR212" s="113" t="s">
        <v>1460</v>
      </c>
    </row>
    <row r="213" s="93" customFormat="1" ht="15.4" customHeight="1" spans="1:96">
      <c r="A213" s="109" t="s">
        <v>1824</v>
      </c>
      <c r="B213" s="100"/>
      <c r="C213" s="100" t="s">
        <v>1280</v>
      </c>
      <c r="D213" s="100" t="s">
        <v>1825</v>
      </c>
      <c r="E213" s="99">
        <v>9651351.2</v>
      </c>
      <c r="F213" s="99">
        <v>1670192.15</v>
      </c>
      <c r="G213" s="99">
        <v>296525</v>
      </c>
      <c r="H213" s="99">
        <v>435001.5</v>
      </c>
      <c r="I213" s="99">
        <v>364910</v>
      </c>
      <c r="J213" s="99">
        <v>269755.65</v>
      </c>
      <c r="K213" s="110" t="s">
        <v>1460</v>
      </c>
      <c r="L213" s="99">
        <v>0</v>
      </c>
      <c r="M213" s="99">
        <v>0</v>
      </c>
      <c r="N213" s="99">
        <v>304000</v>
      </c>
      <c r="O213" s="99">
        <v>7756758.29</v>
      </c>
      <c r="P213" s="99">
        <v>38163</v>
      </c>
      <c r="Q213" s="99">
        <v>59161.37</v>
      </c>
      <c r="R213" s="99">
        <v>0</v>
      </c>
      <c r="S213" s="99">
        <v>427</v>
      </c>
      <c r="T213" s="99">
        <v>1070</v>
      </c>
      <c r="U213" s="99">
        <v>0</v>
      </c>
      <c r="V213" s="99">
        <v>7042.08</v>
      </c>
      <c r="W213" s="99">
        <v>0</v>
      </c>
      <c r="X213" s="99">
        <v>0</v>
      </c>
      <c r="Y213" s="99">
        <v>1591.3</v>
      </c>
      <c r="Z213" s="99">
        <v>0</v>
      </c>
      <c r="AA213" s="99">
        <v>32200</v>
      </c>
      <c r="AB213" s="99">
        <v>116000</v>
      </c>
      <c r="AC213" s="99">
        <v>0</v>
      </c>
      <c r="AD213" s="99">
        <v>561728.61</v>
      </c>
      <c r="AE213" s="99">
        <v>0</v>
      </c>
      <c r="AF213" s="99">
        <v>0</v>
      </c>
      <c r="AG213" s="99">
        <v>0</v>
      </c>
      <c r="AH213" s="99">
        <v>0</v>
      </c>
      <c r="AI213" s="99">
        <v>11168</v>
      </c>
      <c r="AJ213" s="99">
        <v>6868000</v>
      </c>
      <c r="AK213" s="99">
        <v>15410.93</v>
      </c>
      <c r="AL213" s="99">
        <v>0</v>
      </c>
      <c r="AM213" s="99">
        <v>0</v>
      </c>
      <c r="AN213" s="99">
        <v>44796</v>
      </c>
      <c r="AO213" s="99">
        <v>0</v>
      </c>
      <c r="AP213" s="99">
        <v>0</v>
      </c>
      <c r="AQ213" s="99">
        <v>219620.76</v>
      </c>
      <c r="AR213" s="99">
        <v>0</v>
      </c>
      <c r="AS213" s="99">
        <v>0</v>
      </c>
      <c r="AT213" s="99">
        <v>0</v>
      </c>
      <c r="AU213" s="99">
        <v>0</v>
      </c>
      <c r="AV213" s="99">
        <v>0</v>
      </c>
      <c r="AW213" s="99">
        <v>0</v>
      </c>
      <c r="AX213" s="99">
        <v>0</v>
      </c>
      <c r="AY213" s="99">
        <v>0</v>
      </c>
      <c r="AZ213" s="99">
        <v>0</v>
      </c>
      <c r="BA213" s="99">
        <v>0</v>
      </c>
      <c r="BB213" s="99">
        <v>219620.76</v>
      </c>
      <c r="BC213" s="99">
        <v>0</v>
      </c>
      <c r="BD213" s="99">
        <v>0</v>
      </c>
      <c r="BE213" s="99">
        <v>0</v>
      </c>
      <c r="BF213" s="110" t="s">
        <v>1460</v>
      </c>
      <c r="BG213" s="110" t="s">
        <v>1460</v>
      </c>
      <c r="BH213" s="110" t="s">
        <v>1460</v>
      </c>
      <c r="BI213" s="110" t="s">
        <v>1460</v>
      </c>
      <c r="BJ213" s="110" t="s">
        <v>1460</v>
      </c>
      <c r="BK213" s="110" t="s">
        <v>1460</v>
      </c>
      <c r="BL213" s="110" t="s">
        <v>1460</v>
      </c>
      <c r="BM213" s="110" t="s">
        <v>1460</v>
      </c>
      <c r="BN213" s="110" t="s">
        <v>1460</v>
      </c>
      <c r="BO213" s="110" t="s">
        <v>1460</v>
      </c>
      <c r="BP213" s="110" t="s">
        <v>1460</v>
      </c>
      <c r="BQ213" s="99">
        <v>4780</v>
      </c>
      <c r="BR213" s="99">
        <v>0</v>
      </c>
      <c r="BS213" s="99">
        <v>4780</v>
      </c>
      <c r="BT213" s="99">
        <v>0</v>
      </c>
      <c r="BU213" s="99">
        <v>0</v>
      </c>
      <c r="BV213" s="99">
        <v>0</v>
      </c>
      <c r="BW213" s="99">
        <v>0</v>
      </c>
      <c r="BX213" s="99">
        <v>0</v>
      </c>
      <c r="BY213" s="99">
        <v>0</v>
      </c>
      <c r="BZ213" s="99">
        <v>0</v>
      </c>
      <c r="CA213" s="99">
        <v>0</v>
      </c>
      <c r="CB213" s="99">
        <v>0</v>
      </c>
      <c r="CC213" s="99">
        <v>0</v>
      </c>
      <c r="CD213" s="99">
        <v>0</v>
      </c>
      <c r="CE213" s="110" t="s">
        <v>1460</v>
      </c>
      <c r="CF213" s="99">
        <v>0</v>
      </c>
      <c r="CG213" s="99">
        <v>0</v>
      </c>
      <c r="CH213" s="99">
        <v>0</v>
      </c>
      <c r="CI213" s="99">
        <v>0</v>
      </c>
      <c r="CJ213" s="99">
        <v>0</v>
      </c>
      <c r="CK213" s="99">
        <v>0</v>
      </c>
      <c r="CL213" s="99">
        <v>0</v>
      </c>
      <c r="CM213" s="99">
        <v>0</v>
      </c>
      <c r="CN213" s="99">
        <v>0</v>
      </c>
      <c r="CO213" s="99">
        <v>0</v>
      </c>
      <c r="CP213" s="99">
        <v>0</v>
      </c>
      <c r="CQ213" s="110" t="s">
        <v>1460</v>
      </c>
      <c r="CR213" s="113" t="s">
        <v>1460</v>
      </c>
    </row>
    <row r="214" s="93" customFormat="1" ht="15.4" customHeight="1" spans="1:96">
      <c r="A214" s="109" t="s">
        <v>1826</v>
      </c>
      <c r="B214" s="100"/>
      <c r="C214" s="100" t="s">
        <v>1280</v>
      </c>
      <c r="D214" s="100" t="s">
        <v>1465</v>
      </c>
      <c r="E214" s="99">
        <v>1786419.84</v>
      </c>
      <c r="F214" s="99">
        <v>1366192.15</v>
      </c>
      <c r="G214" s="99">
        <v>296525</v>
      </c>
      <c r="H214" s="99">
        <v>435001.5</v>
      </c>
      <c r="I214" s="99">
        <v>364910</v>
      </c>
      <c r="J214" s="99">
        <v>269755.65</v>
      </c>
      <c r="K214" s="110" t="s">
        <v>1460</v>
      </c>
      <c r="L214" s="99">
        <v>0</v>
      </c>
      <c r="M214" s="99">
        <v>0</v>
      </c>
      <c r="N214" s="99">
        <v>0</v>
      </c>
      <c r="O214" s="99">
        <v>200606.93</v>
      </c>
      <c r="P214" s="99">
        <v>4906</v>
      </c>
      <c r="Q214" s="99">
        <v>22111.37</v>
      </c>
      <c r="R214" s="99">
        <v>0</v>
      </c>
      <c r="S214" s="99">
        <v>377</v>
      </c>
      <c r="T214" s="99">
        <v>1070</v>
      </c>
      <c r="U214" s="99">
        <v>0</v>
      </c>
      <c r="V214" s="99">
        <v>7042.08</v>
      </c>
      <c r="W214" s="99">
        <v>0</v>
      </c>
      <c r="X214" s="99">
        <v>0</v>
      </c>
      <c r="Y214" s="99">
        <v>0</v>
      </c>
      <c r="Z214" s="99">
        <v>0</v>
      </c>
      <c r="AA214" s="99">
        <v>32200</v>
      </c>
      <c r="AB214" s="99">
        <v>0</v>
      </c>
      <c r="AC214" s="99">
        <v>0</v>
      </c>
      <c r="AD214" s="99">
        <v>78282.55</v>
      </c>
      <c r="AE214" s="99">
        <v>0</v>
      </c>
      <c r="AF214" s="99">
        <v>0</v>
      </c>
      <c r="AG214" s="99">
        <v>0</v>
      </c>
      <c r="AH214" s="99">
        <v>0</v>
      </c>
      <c r="AI214" s="99">
        <v>11168</v>
      </c>
      <c r="AJ214" s="99">
        <v>0</v>
      </c>
      <c r="AK214" s="99">
        <v>15410.93</v>
      </c>
      <c r="AL214" s="99">
        <v>0</v>
      </c>
      <c r="AM214" s="99">
        <v>0</v>
      </c>
      <c r="AN214" s="99">
        <v>28039</v>
      </c>
      <c r="AO214" s="99">
        <v>0</v>
      </c>
      <c r="AP214" s="99">
        <v>0</v>
      </c>
      <c r="AQ214" s="99">
        <v>219620.76</v>
      </c>
      <c r="AR214" s="99">
        <v>0</v>
      </c>
      <c r="AS214" s="99">
        <v>0</v>
      </c>
      <c r="AT214" s="99">
        <v>0</v>
      </c>
      <c r="AU214" s="99">
        <v>0</v>
      </c>
      <c r="AV214" s="99">
        <v>0</v>
      </c>
      <c r="AW214" s="99">
        <v>0</v>
      </c>
      <c r="AX214" s="99">
        <v>0</v>
      </c>
      <c r="AY214" s="99">
        <v>0</v>
      </c>
      <c r="AZ214" s="99">
        <v>0</v>
      </c>
      <c r="BA214" s="99">
        <v>0</v>
      </c>
      <c r="BB214" s="99">
        <v>219620.76</v>
      </c>
      <c r="BC214" s="99">
        <v>0</v>
      </c>
      <c r="BD214" s="99">
        <v>0</v>
      </c>
      <c r="BE214" s="99">
        <v>0</v>
      </c>
      <c r="BF214" s="110" t="s">
        <v>1460</v>
      </c>
      <c r="BG214" s="110" t="s">
        <v>1460</v>
      </c>
      <c r="BH214" s="110" t="s">
        <v>1460</v>
      </c>
      <c r="BI214" s="110" t="s">
        <v>1460</v>
      </c>
      <c r="BJ214" s="110" t="s">
        <v>1460</v>
      </c>
      <c r="BK214" s="110" t="s">
        <v>1460</v>
      </c>
      <c r="BL214" s="110" t="s">
        <v>1460</v>
      </c>
      <c r="BM214" s="110" t="s">
        <v>1460</v>
      </c>
      <c r="BN214" s="110" t="s">
        <v>1460</v>
      </c>
      <c r="BO214" s="110" t="s">
        <v>1460</v>
      </c>
      <c r="BP214" s="110" t="s">
        <v>1460</v>
      </c>
      <c r="BQ214" s="99">
        <v>0</v>
      </c>
      <c r="BR214" s="99">
        <v>0</v>
      </c>
      <c r="BS214" s="99">
        <v>0</v>
      </c>
      <c r="BT214" s="99">
        <v>0</v>
      </c>
      <c r="BU214" s="99">
        <v>0</v>
      </c>
      <c r="BV214" s="99">
        <v>0</v>
      </c>
      <c r="BW214" s="99">
        <v>0</v>
      </c>
      <c r="BX214" s="99">
        <v>0</v>
      </c>
      <c r="BY214" s="99">
        <v>0</v>
      </c>
      <c r="BZ214" s="99">
        <v>0</v>
      </c>
      <c r="CA214" s="99">
        <v>0</v>
      </c>
      <c r="CB214" s="99">
        <v>0</v>
      </c>
      <c r="CC214" s="99">
        <v>0</v>
      </c>
      <c r="CD214" s="99">
        <v>0</v>
      </c>
      <c r="CE214" s="110" t="s">
        <v>1460</v>
      </c>
      <c r="CF214" s="99">
        <v>0</v>
      </c>
      <c r="CG214" s="99">
        <v>0</v>
      </c>
      <c r="CH214" s="99">
        <v>0</v>
      </c>
      <c r="CI214" s="99">
        <v>0</v>
      </c>
      <c r="CJ214" s="99">
        <v>0</v>
      </c>
      <c r="CK214" s="99">
        <v>0</v>
      </c>
      <c r="CL214" s="99">
        <v>0</v>
      </c>
      <c r="CM214" s="99">
        <v>0</v>
      </c>
      <c r="CN214" s="99">
        <v>0</v>
      </c>
      <c r="CO214" s="99">
        <v>0</v>
      </c>
      <c r="CP214" s="99">
        <v>0</v>
      </c>
      <c r="CQ214" s="110" t="s">
        <v>1460</v>
      </c>
      <c r="CR214" s="113" t="s">
        <v>1460</v>
      </c>
    </row>
    <row r="215" s="93" customFormat="1" ht="15.4" customHeight="1" spans="1:96">
      <c r="A215" s="109" t="s">
        <v>1827</v>
      </c>
      <c r="B215" s="100"/>
      <c r="C215" s="100" t="s">
        <v>1280</v>
      </c>
      <c r="D215" s="100" t="s">
        <v>1485</v>
      </c>
      <c r="E215" s="99">
        <v>30000</v>
      </c>
      <c r="F215" s="99">
        <v>0</v>
      </c>
      <c r="G215" s="99">
        <v>0</v>
      </c>
      <c r="H215" s="99">
        <v>0</v>
      </c>
      <c r="I215" s="99">
        <v>0</v>
      </c>
      <c r="J215" s="99">
        <v>0</v>
      </c>
      <c r="K215" s="110" t="s">
        <v>1460</v>
      </c>
      <c r="L215" s="99">
        <v>0</v>
      </c>
      <c r="M215" s="99">
        <v>0</v>
      </c>
      <c r="N215" s="99">
        <v>0</v>
      </c>
      <c r="O215" s="99">
        <v>30000</v>
      </c>
      <c r="P215" s="99">
        <v>29950</v>
      </c>
      <c r="Q215" s="99">
        <v>0</v>
      </c>
      <c r="R215" s="99">
        <v>0</v>
      </c>
      <c r="S215" s="99">
        <v>50</v>
      </c>
      <c r="T215" s="99">
        <v>0</v>
      </c>
      <c r="U215" s="99">
        <v>0</v>
      </c>
      <c r="V215" s="99">
        <v>0</v>
      </c>
      <c r="W215" s="99">
        <v>0</v>
      </c>
      <c r="X215" s="99">
        <v>0</v>
      </c>
      <c r="Y215" s="99">
        <v>0</v>
      </c>
      <c r="Z215" s="99">
        <v>0</v>
      </c>
      <c r="AA215" s="99">
        <v>0</v>
      </c>
      <c r="AB215" s="99">
        <v>0</v>
      </c>
      <c r="AC215" s="99">
        <v>0</v>
      </c>
      <c r="AD215" s="99">
        <v>0</v>
      </c>
      <c r="AE215" s="99">
        <v>0</v>
      </c>
      <c r="AF215" s="99">
        <v>0</v>
      </c>
      <c r="AG215" s="99">
        <v>0</v>
      </c>
      <c r="AH215" s="99">
        <v>0</v>
      </c>
      <c r="AI215" s="99">
        <v>0</v>
      </c>
      <c r="AJ215" s="99">
        <v>0</v>
      </c>
      <c r="AK215" s="99">
        <v>0</v>
      </c>
      <c r="AL215" s="99">
        <v>0</v>
      </c>
      <c r="AM215" s="99">
        <v>0</v>
      </c>
      <c r="AN215" s="99">
        <v>0</v>
      </c>
      <c r="AO215" s="99">
        <v>0</v>
      </c>
      <c r="AP215" s="99">
        <v>0</v>
      </c>
      <c r="AQ215" s="99">
        <v>0</v>
      </c>
      <c r="AR215" s="99">
        <v>0</v>
      </c>
      <c r="AS215" s="99">
        <v>0</v>
      </c>
      <c r="AT215" s="99">
        <v>0</v>
      </c>
      <c r="AU215" s="99">
        <v>0</v>
      </c>
      <c r="AV215" s="99">
        <v>0</v>
      </c>
      <c r="AW215" s="99">
        <v>0</v>
      </c>
      <c r="AX215" s="99">
        <v>0</v>
      </c>
      <c r="AY215" s="99">
        <v>0</v>
      </c>
      <c r="AZ215" s="99">
        <v>0</v>
      </c>
      <c r="BA215" s="99">
        <v>0</v>
      </c>
      <c r="BB215" s="99">
        <v>0</v>
      </c>
      <c r="BC215" s="99">
        <v>0</v>
      </c>
      <c r="BD215" s="99">
        <v>0</v>
      </c>
      <c r="BE215" s="99">
        <v>0</v>
      </c>
      <c r="BF215" s="110" t="s">
        <v>1460</v>
      </c>
      <c r="BG215" s="110" t="s">
        <v>1460</v>
      </c>
      <c r="BH215" s="110" t="s">
        <v>1460</v>
      </c>
      <c r="BI215" s="110" t="s">
        <v>1460</v>
      </c>
      <c r="BJ215" s="110" t="s">
        <v>1460</v>
      </c>
      <c r="BK215" s="110" t="s">
        <v>1460</v>
      </c>
      <c r="BL215" s="110" t="s">
        <v>1460</v>
      </c>
      <c r="BM215" s="110" t="s">
        <v>1460</v>
      </c>
      <c r="BN215" s="110" t="s">
        <v>1460</v>
      </c>
      <c r="BO215" s="110" t="s">
        <v>1460</v>
      </c>
      <c r="BP215" s="110" t="s">
        <v>1460</v>
      </c>
      <c r="BQ215" s="99">
        <v>0</v>
      </c>
      <c r="BR215" s="99">
        <v>0</v>
      </c>
      <c r="BS215" s="99">
        <v>0</v>
      </c>
      <c r="BT215" s="99">
        <v>0</v>
      </c>
      <c r="BU215" s="99">
        <v>0</v>
      </c>
      <c r="BV215" s="99">
        <v>0</v>
      </c>
      <c r="BW215" s="99">
        <v>0</v>
      </c>
      <c r="BX215" s="99">
        <v>0</v>
      </c>
      <c r="BY215" s="99">
        <v>0</v>
      </c>
      <c r="BZ215" s="99">
        <v>0</v>
      </c>
      <c r="CA215" s="99">
        <v>0</v>
      </c>
      <c r="CB215" s="99">
        <v>0</v>
      </c>
      <c r="CC215" s="99">
        <v>0</v>
      </c>
      <c r="CD215" s="99">
        <v>0</v>
      </c>
      <c r="CE215" s="110" t="s">
        <v>1460</v>
      </c>
      <c r="CF215" s="99">
        <v>0</v>
      </c>
      <c r="CG215" s="99">
        <v>0</v>
      </c>
      <c r="CH215" s="99">
        <v>0</v>
      </c>
      <c r="CI215" s="99">
        <v>0</v>
      </c>
      <c r="CJ215" s="99">
        <v>0</v>
      </c>
      <c r="CK215" s="99">
        <v>0</v>
      </c>
      <c r="CL215" s="99">
        <v>0</v>
      </c>
      <c r="CM215" s="99">
        <v>0</v>
      </c>
      <c r="CN215" s="99">
        <v>0</v>
      </c>
      <c r="CO215" s="99">
        <v>0</v>
      </c>
      <c r="CP215" s="99">
        <v>0</v>
      </c>
      <c r="CQ215" s="110" t="s">
        <v>1460</v>
      </c>
      <c r="CR215" s="113" t="s">
        <v>1460</v>
      </c>
    </row>
    <row r="216" s="93" customFormat="1" ht="15.4" customHeight="1" spans="1:96">
      <c r="A216" s="109" t="s">
        <v>1828</v>
      </c>
      <c r="B216" s="100"/>
      <c r="C216" s="100" t="s">
        <v>1280</v>
      </c>
      <c r="D216" s="100" t="s">
        <v>1829</v>
      </c>
      <c r="E216" s="99">
        <v>53112.61</v>
      </c>
      <c r="F216" s="99">
        <v>0</v>
      </c>
      <c r="G216" s="99">
        <v>0</v>
      </c>
      <c r="H216" s="99">
        <v>0</v>
      </c>
      <c r="I216" s="99">
        <v>0</v>
      </c>
      <c r="J216" s="99">
        <v>0</v>
      </c>
      <c r="K216" s="110" t="s">
        <v>1460</v>
      </c>
      <c r="L216" s="99">
        <v>0</v>
      </c>
      <c r="M216" s="99">
        <v>0</v>
      </c>
      <c r="N216" s="99">
        <v>0</v>
      </c>
      <c r="O216" s="99">
        <v>53112.61</v>
      </c>
      <c r="P216" s="99">
        <v>0</v>
      </c>
      <c r="Q216" s="99">
        <v>0</v>
      </c>
      <c r="R216" s="99">
        <v>0</v>
      </c>
      <c r="S216" s="99">
        <v>0</v>
      </c>
      <c r="T216" s="99">
        <v>0</v>
      </c>
      <c r="U216" s="99">
        <v>0</v>
      </c>
      <c r="V216" s="99">
        <v>0</v>
      </c>
      <c r="W216" s="99">
        <v>0</v>
      </c>
      <c r="X216" s="99">
        <v>0</v>
      </c>
      <c r="Y216" s="99">
        <v>0</v>
      </c>
      <c r="Z216" s="99">
        <v>0</v>
      </c>
      <c r="AA216" s="99">
        <v>0</v>
      </c>
      <c r="AB216" s="99">
        <v>0</v>
      </c>
      <c r="AC216" s="99">
        <v>0</v>
      </c>
      <c r="AD216" s="99">
        <v>53112.61</v>
      </c>
      <c r="AE216" s="99">
        <v>0</v>
      </c>
      <c r="AF216" s="99">
        <v>0</v>
      </c>
      <c r="AG216" s="99">
        <v>0</v>
      </c>
      <c r="AH216" s="99">
        <v>0</v>
      </c>
      <c r="AI216" s="99">
        <v>0</v>
      </c>
      <c r="AJ216" s="99">
        <v>0</v>
      </c>
      <c r="AK216" s="99">
        <v>0</v>
      </c>
      <c r="AL216" s="99">
        <v>0</v>
      </c>
      <c r="AM216" s="99">
        <v>0</v>
      </c>
      <c r="AN216" s="99">
        <v>0</v>
      </c>
      <c r="AO216" s="99">
        <v>0</v>
      </c>
      <c r="AP216" s="99">
        <v>0</v>
      </c>
      <c r="AQ216" s="99">
        <v>0</v>
      </c>
      <c r="AR216" s="99">
        <v>0</v>
      </c>
      <c r="AS216" s="99">
        <v>0</v>
      </c>
      <c r="AT216" s="99">
        <v>0</v>
      </c>
      <c r="AU216" s="99">
        <v>0</v>
      </c>
      <c r="AV216" s="99">
        <v>0</v>
      </c>
      <c r="AW216" s="99">
        <v>0</v>
      </c>
      <c r="AX216" s="99">
        <v>0</v>
      </c>
      <c r="AY216" s="99">
        <v>0</v>
      </c>
      <c r="AZ216" s="99">
        <v>0</v>
      </c>
      <c r="BA216" s="99">
        <v>0</v>
      </c>
      <c r="BB216" s="99">
        <v>0</v>
      </c>
      <c r="BC216" s="99">
        <v>0</v>
      </c>
      <c r="BD216" s="99">
        <v>0</v>
      </c>
      <c r="BE216" s="99">
        <v>0</v>
      </c>
      <c r="BF216" s="110" t="s">
        <v>1460</v>
      </c>
      <c r="BG216" s="110" t="s">
        <v>1460</v>
      </c>
      <c r="BH216" s="110" t="s">
        <v>1460</v>
      </c>
      <c r="BI216" s="110" t="s">
        <v>1460</v>
      </c>
      <c r="BJ216" s="110" t="s">
        <v>1460</v>
      </c>
      <c r="BK216" s="110" t="s">
        <v>1460</v>
      </c>
      <c r="BL216" s="110" t="s">
        <v>1460</v>
      </c>
      <c r="BM216" s="110" t="s">
        <v>1460</v>
      </c>
      <c r="BN216" s="110" t="s">
        <v>1460</v>
      </c>
      <c r="BO216" s="110" t="s">
        <v>1460</v>
      </c>
      <c r="BP216" s="110" t="s">
        <v>1460</v>
      </c>
      <c r="BQ216" s="99">
        <v>0</v>
      </c>
      <c r="BR216" s="99">
        <v>0</v>
      </c>
      <c r="BS216" s="99">
        <v>0</v>
      </c>
      <c r="BT216" s="99">
        <v>0</v>
      </c>
      <c r="BU216" s="99">
        <v>0</v>
      </c>
      <c r="BV216" s="99">
        <v>0</v>
      </c>
      <c r="BW216" s="99">
        <v>0</v>
      </c>
      <c r="BX216" s="99">
        <v>0</v>
      </c>
      <c r="BY216" s="99">
        <v>0</v>
      </c>
      <c r="BZ216" s="99">
        <v>0</v>
      </c>
      <c r="CA216" s="99">
        <v>0</v>
      </c>
      <c r="CB216" s="99">
        <v>0</v>
      </c>
      <c r="CC216" s="99">
        <v>0</v>
      </c>
      <c r="CD216" s="99">
        <v>0</v>
      </c>
      <c r="CE216" s="110" t="s">
        <v>1460</v>
      </c>
      <c r="CF216" s="99">
        <v>0</v>
      </c>
      <c r="CG216" s="99">
        <v>0</v>
      </c>
      <c r="CH216" s="99">
        <v>0</v>
      </c>
      <c r="CI216" s="99">
        <v>0</v>
      </c>
      <c r="CJ216" s="99">
        <v>0</v>
      </c>
      <c r="CK216" s="99">
        <v>0</v>
      </c>
      <c r="CL216" s="99">
        <v>0</v>
      </c>
      <c r="CM216" s="99">
        <v>0</v>
      </c>
      <c r="CN216" s="99">
        <v>0</v>
      </c>
      <c r="CO216" s="99">
        <v>0</v>
      </c>
      <c r="CP216" s="99">
        <v>0</v>
      </c>
      <c r="CQ216" s="110" t="s">
        <v>1460</v>
      </c>
      <c r="CR216" s="113" t="s">
        <v>1460</v>
      </c>
    </row>
    <row r="217" s="93" customFormat="1" ht="15.4" customHeight="1" spans="1:96">
      <c r="A217" s="109" t="s">
        <v>1830</v>
      </c>
      <c r="B217" s="100"/>
      <c r="C217" s="100" t="s">
        <v>1280</v>
      </c>
      <c r="D217" s="100" t="s">
        <v>1831</v>
      </c>
      <c r="E217" s="99">
        <v>300000</v>
      </c>
      <c r="F217" s="99">
        <v>300000</v>
      </c>
      <c r="G217" s="99">
        <v>0</v>
      </c>
      <c r="H217" s="99">
        <v>0</v>
      </c>
      <c r="I217" s="99">
        <v>0</v>
      </c>
      <c r="J217" s="99">
        <v>0</v>
      </c>
      <c r="K217" s="110" t="s">
        <v>1460</v>
      </c>
      <c r="L217" s="99">
        <v>0</v>
      </c>
      <c r="M217" s="99">
        <v>0</v>
      </c>
      <c r="N217" s="99">
        <v>300000</v>
      </c>
      <c r="O217" s="99">
        <v>0</v>
      </c>
      <c r="P217" s="99">
        <v>0</v>
      </c>
      <c r="Q217" s="99">
        <v>0</v>
      </c>
      <c r="R217" s="99">
        <v>0</v>
      </c>
      <c r="S217" s="99">
        <v>0</v>
      </c>
      <c r="T217" s="99">
        <v>0</v>
      </c>
      <c r="U217" s="99">
        <v>0</v>
      </c>
      <c r="V217" s="99">
        <v>0</v>
      </c>
      <c r="W217" s="99">
        <v>0</v>
      </c>
      <c r="X217" s="99">
        <v>0</v>
      </c>
      <c r="Y217" s="99">
        <v>0</v>
      </c>
      <c r="Z217" s="99">
        <v>0</v>
      </c>
      <c r="AA217" s="99">
        <v>0</v>
      </c>
      <c r="AB217" s="99">
        <v>0</v>
      </c>
      <c r="AC217" s="99">
        <v>0</v>
      </c>
      <c r="AD217" s="99">
        <v>0</v>
      </c>
      <c r="AE217" s="99">
        <v>0</v>
      </c>
      <c r="AF217" s="99">
        <v>0</v>
      </c>
      <c r="AG217" s="99">
        <v>0</v>
      </c>
      <c r="AH217" s="99">
        <v>0</v>
      </c>
      <c r="AI217" s="99">
        <v>0</v>
      </c>
      <c r="AJ217" s="99">
        <v>0</v>
      </c>
      <c r="AK217" s="99">
        <v>0</v>
      </c>
      <c r="AL217" s="99">
        <v>0</v>
      </c>
      <c r="AM217" s="99">
        <v>0</v>
      </c>
      <c r="AN217" s="99">
        <v>0</v>
      </c>
      <c r="AO217" s="99">
        <v>0</v>
      </c>
      <c r="AP217" s="99">
        <v>0</v>
      </c>
      <c r="AQ217" s="99">
        <v>0</v>
      </c>
      <c r="AR217" s="99">
        <v>0</v>
      </c>
      <c r="AS217" s="99">
        <v>0</v>
      </c>
      <c r="AT217" s="99">
        <v>0</v>
      </c>
      <c r="AU217" s="99">
        <v>0</v>
      </c>
      <c r="AV217" s="99">
        <v>0</v>
      </c>
      <c r="AW217" s="99">
        <v>0</v>
      </c>
      <c r="AX217" s="99">
        <v>0</v>
      </c>
      <c r="AY217" s="99">
        <v>0</v>
      </c>
      <c r="AZ217" s="99">
        <v>0</v>
      </c>
      <c r="BA217" s="99">
        <v>0</v>
      </c>
      <c r="BB217" s="99">
        <v>0</v>
      </c>
      <c r="BC217" s="99">
        <v>0</v>
      </c>
      <c r="BD217" s="99">
        <v>0</v>
      </c>
      <c r="BE217" s="99">
        <v>0</v>
      </c>
      <c r="BF217" s="110" t="s">
        <v>1460</v>
      </c>
      <c r="BG217" s="110" t="s">
        <v>1460</v>
      </c>
      <c r="BH217" s="110" t="s">
        <v>1460</v>
      </c>
      <c r="BI217" s="110" t="s">
        <v>1460</v>
      </c>
      <c r="BJ217" s="110" t="s">
        <v>1460</v>
      </c>
      <c r="BK217" s="110" t="s">
        <v>1460</v>
      </c>
      <c r="BL217" s="110" t="s">
        <v>1460</v>
      </c>
      <c r="BM217" s="110" t="s">
        <v>1460</v>
      </c>
      <c r="BN217" s="110" t="s">
        <v>1460</v>
      </c>
      <c r="BO217" s="110" t="s">
        <v>1460</v>
      </c>
      <c r="BP217" s="110" t="s">
        <v>1460</v>
      </c>
      <c r="BQ217" s="99">
        <v>0</v>
      </c>
      <c r="BR217" s="99">
        <v>0</v>
      </c>
      <c r="BS217" s="99">
        <v>0</v>
      </c>
      <c r="BT217" s="99">
        <v>0</v>
      </c>
      <c r="BU217" s="99">
        <v>0</v>
      </c>
      <c r="BV217" s="99">
        <v>0</v>
      </c>
      <c r="BW217" s="99">
        <v>0</v>
      </c>
      <c r="BX217" s="99">
        <v>0</v>
      </c>
      <c r="BY217" s="99">
        <v>0</v>
      </c>
      <c r="BZ217" s="99">
        <v>0</v>
      </c>
      <c r="CA217" s="99">
        <v>0</v>
      </c>
      <c r="CB217" s="99">
        <v>0</v>
      </c>
      <c r="CC217" s="99">
        <v>0</v>
      </c>
      <c r="CD217" s="99">
        <v>0</v>
      </c>
      <c r="CE217" s="110" t="s">
        <v>1460</v>
      </c>
      <c r="CF217" s="99">
        <v>0</v>
      </c>
      <c r="CG217" s="99">
        <v>0</v>
      </c>
      <c r="CH217" s="99">
        <v>0</v>
      </c>
      <c r="CI217" s="99">
        <v>0</v>
      </c>
      <c r="CJ217" s="99">
        <v>0</v>
      </c>
      <c r="CK217" s="99">
        <v>0</v>
      </c>
      <c r="CL217" s="99">
        <v>0</v>
      </c>
      <c r="CM217" s="99">
        <v>0</v>
      </c>
      <c r="CN217" s="99">
        <v>0</v>
      </c>
      <c r="CO217" s="99">
        <v>0</v>
      </c>
      <c r="CP217" s="99">
        <v>0</v>
      </c>
      <c r="CQ217" s="110" t="s">
        <v>1460</v>
      </c>
      <c r="CR217" s="113" t="s">
        <v>1460</v>
      </c>
    </row>
    <row r="218" s="93" customFormat="1" ht="15.4" customHeight="1" spans="1:96">
      <c r="A218" s="109" t="s">
        <v>1832</v>
      </c>
      <c r="B218" s="100"/>
      <c r="C218" s="100" t="s">
        <v>1280</v>
      </c>
      <c r="D218" s="100" t="s">
        <v>1833</v>
      </c>
      <c r="E218" s="99">
        <v>0</v>
      </c>
      <c r="F218" s="99">
        <v>0</v>
      </c>
      <c r="G218" s="99">
        <v>0</v>
      </c>
      <c r="H218" s="99">
        <v>0</v>
      </c>
      <c r="I218" s="99">
        <v>0</v>
      </c>
      <c r="J218" s="99">
        <v>0</v>
      </c>
      <c r="K218" s="110" t="s">
        <v>1460</v>
      </c>
      <c r="L218" s="99">
        <v>0</v>
      </c>
      <c r="M218" s="99">
        <v>0</v>
      </c>
      <c r="N218" s="99">
        <v>0</v>
      </c>
      <c r="O218" s="99">
        <v>0</v>
      </c>
      <c r="P218" s="99">
        <v>0</v>
      </c>
      <c r="Q218" s="99">
        <v>0</v>
      </c>
      <c r="R218" s="99">
        <v>0</v>
      </c>
      <c r="S218" s="99">
        <v>0</v>
      </c>
      <c r="T218" s="99">
        <v>0</v>
      </c>
      <c r="U218" s="99">
        <v>0</v>
      </c>
      <c r="V218" s="99">
        <v>0</v>
      </c>
      <c r="W218" s="99">
        <v>0</v>
      </c>
      <c r="X218" s="99">
        <v>0</v>
      </c>
      <c r="Y218" s="99">
        <v>0</v>
      </c>
      <c r="Z218" s="99">
        <v>0</v>
      </c>
      <c r="AA218" s="99">
        <v>0</v>
      </c>
      <c r="AB218" s="99">
        <v>0</v>
      </c>
      <c r="AC218" s="99">
        <v>0</v>
      </c>
      <c r="AD218" s="99">
        <v>0</v>
      </c>
      <c r="AE218" s="99">
        <v>0</v>
      </c>
      <c r="AF218" s="99">
        <v>0</v>
      </c>
      <c r="AG218" s="99">
        <v>0</v>
      </c>
      <c r="AH218" s="99">
        <v>0</v>
      </c>
      <c r="AI218" s="99">
        <v>0</v>
      </c>
      <c r="AJ218" s="99">
        <v>0</v>
      </c>
      <c r="AK218" s="99">
        <v>0</v>
      </c>
      <c r="AL218" s="99">
        <v>0</v>
      </c>
      <c r="AM218" s="99">
        <v>0</v>
      </c>
      <c r="AN218" s="99">
        <v>0</v>
      </c>
      <c r="AO218" s="99">
        <v>0</v>
      </c>
      <c r="AP218" s="99">
        <v>0</v>
      </c>
      <c r="AQ218" s="99">
        <v>0</v>
      </c>
      <c r="AR218" s="99">
        <v>0</v>
      </c>
      <c r="AS218" s="99">
        <v>0</v>
      </c>
      <c r="AT218" s="99">
        <v>0</v>
      </c>
      <c r="AU218" s="99">
        <v>0</v>
      </c>
      <c r="AV218" s="99">
        <v>0</v>
      </c>
      <c r="AW218" s="99">
        <v>0</v>
      </c>
      <c r="AX218" s="99">
        <v>0</v>
      </c>
      <c r="AY218" s="99">
        <v>0</v>
      </c>
      <c r="AZ218" s="99">
        <v>0</v>
      </c>
      <c r="BA218" s="99">
        <v>0</v>
      </c>
      <c r="BB218" s="99">
        <v>0</v>
      </c>
      <c r="BC218" s="99">
        <v>0</v>
      </c>
      <c r="BD218" s="99">
        <v>0</v>
      </c>
      <c r="BE218" s="99">
        <v>0</v>
      </c>
      <c r="BF218" s="110" t="s">
        <v>1460</v>
      </c>
      <c r="BG218" s="110" t="s">
        <v>1460</v>
      </c>
      <c r="BH218" s="110" t="s">
        <v>1460</v>
      </c>
      <c r="BI218" s="110" t="s">
        <v>1460</v>
      </c>
      <c r="BJ218" s="110" t="s">
        <v>1460</v>
      </c>
      <c r="BK218" s="110" t="s">
        <v>1460</v>
      </c>
      <c r="BL218" s="110" t="s">
        <v>1460</v>
      </c>
      <c r="BM218" s="110" t="s">
        <v>1460</v>
      </c>
      <c r="BN218" s="110" t="s">
        <v>1460</v>
      </c>
      <c r="BO218" s="110" t="s">
        <v>1460</v>
      </c>
      <c r="BP218" s="110" t="s">
        <v>1460</v>
      </c>
      <c r="BQ218" s="99">
        <v>0</v>
      </c>
      <c r="BR218" s="99">
        <v>0</v>
      </c>
      <c r="BS218" s="99">
        <v>0</v>
      </c>
      <c r="BT218" s="99">
        <v>0</v>
      </c>
      <c r="BU218" s="99">
        <v>0</v>
      </c>
      <c r="BV218" s="99">
        <v>0</v>
      </c>
      <c r="BW218" s="99">
        <v>0</v>
      </c>
      <c r="BX218" s="99">
        <v>0</v>
      </c>
      <c r="BY218" s="99">
        <v>0</v>
      </c>
      <c r="BZ218" s="99">
        <v>0</v>
      </c>
      <c r="CA218" s="99">
        <v>0</v>
      </c>
      <c r="CB218" s="99">
        <v>0</v>
      </c>
      <c r="CC218" s="99">
        <v>0</v>
      </c>
      <c r="CD218" s="99">
        <v>0</v>
      </c>
      <c r="CE218" s="110" t="s">
        <v>1460</v>
      </c>
      <c r="CF218" s="99">
        <v>0</v>
      </c>
      <c r="CG218" s="99">
        <v>0</v>
      </c>
      <c r="CH218" s="99">
        <v>0</v>
      </c>
      <c r="CI218" s="99">
        <v>0</v>
      </c>
      <c r="CJ218" s="99">
        <v>0</v>
      </c>
      <c r="CK218" s="99">
        <v>0</v>
      </c>
      <c r="CL218" s="99">
        <v>0</v>
      </c>
      <c r="CM218" s="99">
        <v>0</v>
      </c>
      <c r="CN218" s="99">
        <v>0</v>
      </c>
      <c r="CO218" s="99">
        <v>0</v>
      </c>
      <c r="CP218" s="99">
        <v>0</v>
      </c>
      <c r="CQ218" s="110" t="s">
        <v>1460</v>
      </c>
      <c r="CR218" s="113" t="s">
        <v>1460</v>
      </c>
    </row>
    <row r="219" s="93" customFormat="1" ht="15.4" customHeight="1" spans="1:96">
      <c r="A219" s="109" t="s">
        <v>1834</v>
      </c>
      <c r="B219" s="100"/>
      <c r="C219" s="100" t="s">
        <v>1280</v>
      </c>
      <c r="D219" s="100" t="s">
        <v>1835</v>
      </c>
      <c r="E219" s="99">
        <v>0</v>
      </c>
      <c r="F219" s="99">
        <v>0</v>
      </c>
      <c r="G219" s="99">
        <v>0</v>
      </c>
      <c r="H219" s="99">
        <v>0</v>
      </c>
      <c r="I219" s="99">
        <v>0</v>
      </c>
      <c r="J219" s="99">
        <v>0</v>
      </c>
      <c r="K219" s="110" t="s">
        <v>1460</v>
      </c>
      <c r="L219" s="99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0</v>
      </c>
      <c r="S219" s="99">
        <v>0</v>
      </c>
      <c r="T219" s="99">
        <v>0</v>
      </c>
      <c r="U219" s="99">
        <v>0</v>
      </c>
      <c r="V219" s="99">
        <v>0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99">
        <v>0</v>
      </c>
      <c r="AE219" s="99">
        <v>0</v>
      </c>
      <c r="AF219" s="99">
        <v>0</v>
      </c>
      <c r="AG219" s="99">
        <v>0</v>
      </c>
      <c r="AH219" s="99">
        <v>0</v>
      </c>
      <c r="AI219" s="99">
        <v>0</v>
      </c>
      <c r="AJ219" s="99">
        <v>0</v>
      </c>
      <c r="AK219" s="99">
        <v>0</v>
      </c>
      <c r="AL219" s="99">
        <v>0</v>
      </c>
      <c r="AM219" s="99">
        <v>0</v>
      </c>
      <c r="AN219" s="99">
        <v>0</v>
      </c>
      <c r="AO219" s="99">
        <v>0</v>
      </c>
      <c r="AP219" s="99">
        <v>0</v>
      </c>
      <c r="AQ219" s="99">
        <v>0</v>
      </c>
      <c r="AR219" s="99">
        <v>0</v>
      </c>
      <c r="AS219" s="99">
        <v>0</v>
      </c>
      <c r="AT219" s="99">
        <v>0</v>
      </c>
      <c r="AU219" s="99">
        <v>0</v>
      </c>
      <c r="AV219" s="99">
        <v>0</v>
      </c>
      <c r="AW219" s="99">
        <v>0</v>
      </c>
      <c r="AX219" s="99">
        <v>0</v>
      </c>
      <c r="AY219" s="99">
        <v>0</v>
      </c>
      <c r="AZ219" s="99">
        <v>0</v>
      </c>
      <c r="BA219" s="99">
        <v>0</v>
      </c>
      <c r="BB219" s="99">
        <v>0</v>
      </c>
      <c r="BC219" s="99">
        <v>0</v>
      </c>
      <c r="BD219" s="99">
        <v>0</v>
      </c>
      <c r="BE219" s="99">
        <v>0</v>
      </c>
      <c r="BF219" s="110" t="s">
        <v>1460</v>
      </c>
      <c r="BG219" s="110" t="s">
        <v>1460</v>
      </c>
      <c r="BH219" s="110" t="s">
        <v>1460</v>
      </c>
      <c r="BI219" s="110" t="s">
        <v>1460</v>
      </c>
      <c r="BJ219" s="110" t="s">
        <v>1460</v>
      </c>
      <c r="BK219" s="110" t="s">
        <v>1460</v>
      </c>
      <c r="BL219" s="110" t="s">
        <v>1460</v>
      </c>
      <c r="BM219" s="110" t="s">
        <v>1460</v>
      </c>
      <c r="BN219" s="110" t="s">
        <v>1460</v>
      </c>
      <c r="BO219" s="110" t="s">
        <v>1460</v>
      </c>
      <c r="BP219" s="110" t="s">
        <v>1460</v>
      </c>
      <c r="BQ219" s="99">
        <v>0</v>
      </c>
      <c r="BR219" s="99">
        <v>0</v>
      </c>
      <c r="BS219" s="99">
        <v>0</v>
      </c>
      <c r="BT219" s="99">
        <v>0</v>
      </c>
      <c r="BU219" s="99">
        <v>0</v>
      </c>
      <c r="BV219" s="99">
        <v>0</v>
      </c>
      <c r="BW219" s="99">
        <v>0</v>
      </c>
      <c r="BX219" s="99">
        <v>0</v>
      </c>
      <c r="BY219" s="99">
        <v>0</v>
      </c>
      <c r="BZ219" s="99">
        <v>0</v>
      </c>
      <c r="CA219" s="99">
        <v>0</v>
      </c>
      <c r="CB219" s="99">
        <v>0</v>
      </c>
      <c r="CC219" s="99">
        <v>0</v>
      </c>
      <c r="CD219" s="99">
        <v>0</v>
      </c>
      <c r="CE219" s="110" t="s">
        <v>1460</v>
      </c>
      <c r="CF219" s="99">
        <v>0</v>
      </c>
      <c r="CG219" s="99">
        <v>0</v>
      </c>
      <c r="CH219" s="99">
        <v>0</v>
      </c>
      <c r="CI219" s="99">
        <v>0</v>
      </c>
      <c r="CJ219" s="99">
        <v>0</v>
      </c>
      <c r="CK219" s="99">
        <v>0</v>
      </c>
      <c r="CL219" s="99">
        <v>0</v>
      </c>
      <c r="CM219" s="99">
        <v>0</v>
      </c>
      <c r="CN219" s="99">
        <v>0</v>
      </c>
      <c r="CO219" s="99">
        <v>0</v>
      </c>
      <c r="CP219" s="99">
        <v>0</v>
      </c>
      <c r="CQ219" s="110" t="s">
        <v>1460</v>
      </c>
      <c r="CR219" s="113" t="s">
        <v>1460</v>
      </c>
    </row>
    <row r="220" s="93" customFormat="1" ht="15.4" customHeight="1" spans="1:96">
      <c r="A220" s="109" t="s">
        <v>1836</v>
      </c>
      <c r="B220" s="100"/>
      <c r="C220" s="100" t="s">
        <v>1280</v>
      </c>
      <c r="D220" s="100" t="s">
        <v>1837</v>
      </c>
      <c r="E220" s="99">
        <v>7481818.75</v>
      </c>
      <c r="F220" s="99">
        <v>4000</v>
      </c>
      <c r="G220" s="99">
        <v>0</v>
      </c>
      <c r="H220" s="99">
        <v>0</v>
      </c>
      <c r="I220" s="99">
        <v>0</v>
      </c>
      <c r="J220" s="99">
        <v>0</v>
      </c>
      <c r="K220" s="110" t="s">
        <v>1460</v>
      </c>
      <c r="L220" s="99">
        <v>0</v>
      </c>
      <c r="M220" s="99">
        <v>0</v>
      </c>
      <c r="N220" s="99">
        <v>4000</v>
      </c>
      <c r="O220" s="99">
        <v>7473038.75</v>
      </c>
      <c r="P220" s="99">
        <v>3307</v>
      </c>
      <c r="Q220" s="99">
        <v>37050</v>
      </c>
      <c r="R220" s="99">
        <v>0</v>
      </c>
      <c r="S220" s="99">
        <v>0</v>
      </c>
      <c r="T220" s="99">
        <v>0</v>
      </c>
      <c r="U220" s="99">
        <v>0</v>
      </c>
      <c r="V220" s="99">
        <v>0</v>
      </c>
      <c r="W220" s="99">
        <v>0</v>
      </c>
      <c r="X220" s="99">
        <v>0</v>
      </c>
      <c r="Y220" s="99">
        <v>1591.3</v>
      </c>
      <c r="Z220" s="99">
        <v>0</v>
      </c>
      <c r="AA220" s="99">
        <v>0</v>
      </c>
      <c r="AB220" s="99">
        <v>116000</v>
      </c>
      <c r="AC220" s="99">
        <v>0</v>
      </c>
      <c r="AD220" s="99">
        <v>430333.45</v>
      </c>
      <c r="AE220" s="99">
        <v>0</v>
      </c>
      <c r="AF220" s="99">
        <v>0</v>
      </c>
      <c r="AG220" s="99">
        <v>0</v>
      </c>
      <c r="AH220" s="99">
        <v>0</v>
      </c>
      <c r="AI220" s="99">
        <v>0</v>
      </c>
      <c r="AJ220" s="99">
        <v>6868000</v>
      </c>
      <c r="AK220" s="99">
        <v>0</v>
      </c>
      <c r="AL220" s="99">
        <v>0</v>
      </c>
      <c r="AM220" s="99">
        <v>0</v>
      </c>
      <c r="AN220" s="99">
        <v>16757</v>
      </c>
      <c r="AO220" s="99">
        <v>0</v>
      </c>
      <c r="AP220" s="99">
        <v>0</v>
      </c>
      <c r="AQ220" s="99">
        <v>0</v>
      </c>
      <c r="AR220" s="99">
        <v>0</v>
      </c>
      <c r="AS220" s="99">
        <v>0</v>
      </c>
      <c r="AT220" s="99">
        <v>0</v>
      </c>
      <c r="AU220" s="99">
        <v>0</v>
      </c>
      <c r="AV220" s="99">
        <v>0</v>
      </c>
      <c r="AW220" s="99">
        <v>0</v>
      </c>
      <c r="AX220" s="99">
        <v>0</v>
      </c>
      <c r="AY220" s="99">
        <v>0</v>
      </c>
      <c r="AZ220" s="99">
        <v>0</v>
      </c>
      <c r="BA220" s="99">
        <v>0</v>
      </c>
      <c r="BB220" s="99">
        <v>0</v>
      </c>
      <c r="BC220" s="99">
        <v>0</v>
      </c>
      <c r="BD220" s="99">
        <v>0</v>
      </c>
      <c r="BE220" s="99">
        <v>0</v>
      </c>
      <c r="BF220" s="110" t="s">
        <v>1460</v>
      </c>
      <c r="BG220" s="110" t="s">
        <v>1460</v>
      </c>
      <c r="BH220" s="110" t="s">
        <v>1460</v>
      </c>
      <c r="BI220" s="110" t="s">
        <v>1460</v>
      </c>
      <c r="BJ220" s="110" t="s">
        <v>1460</v>
      </c>
      <c r="BK220" s="110" t="s">
        <v>1460</v>
      </c>
      <c r="BL220" s="110" t="s">
        <v>1460</v>
      </c>
      <c r="BM220" s="110" t="s">
        <v>1460</v>
      </c>
      <c r="BN220" s="110" t="s">
        <v>1460</v>
      </c>
      <c r="BO220" s="110" t="s">
        <v>1460</v>
      </c>
      <c r="BP220" s="110" t="s">
        <v>1460</v>
      </c>
      <c r="BQ220" s="99">
        <v>4780</v>
      </c>
      <c r="BR220" s="99">
        <v>0</v>
      </c>
      <c r="BS220" s="99">
        <v>4780</v>
      </c>
      <c r="BT220" s="99">
        <v>0</v>
      </c>
      <c r="BU220" s="99">
        <v>0</v>
      </c>
      <c r="BV220" s="99">
        <v>0</v>
      </c>
      <c r="BW220" s="99">
        <v>0</v>
      </c>
      <c r="BX220" s="99">
        <v>0</v>
      </c>
      <c r="BY220" s="99">
        <v>0</v>
      </c>
      <c r="BZ220" s="99">
        <v>0</v>
      </c>
      <c r="CA220" s="99">
        <v>0</v>
      </c>
      <c r="CB220" s="99">
        <v>0</v>
      </c>
      <c r="CC220" s="99">
        <v>0</v>
      </c>
      <c r="CD220" s="99">
        <v>0</v>
      </c>
      <c r="CE220" s="110" t="s">
        <v>1460</v>
      </c>
      <c r="CF220" s="99">
        <v>0</v>
      </c>
      <c r="CG220" s="99">
        <v>0</v>
      </c>
      <c r="CH220" s="99">
        <v>0</v>
      </c>
      <c r="CI220" s="99">
        <v>0</v>
      </c>
      <c r="CJ220" s="99">
        <v>0</v>
      </c>
      <c r="CK220" s="99">
        <v>0</v>
      </c>
      <c r="CL220" s="99">
        <v>0</v>
      </c>
      <c r="CM220" s="99">
        <v>0</v>
      </c>
      <c r="CN220" s="99">
        <v>0</v>
      </c>
      <c r="CO220" s="99">
        <v>0</v>
      </c>
      <c r="CP220" s="99">
        <v>0</v>
      </c>
      <c r="CQ220" s="110" t="s">
        <v>1460</v>
      </c>
      <c r="CR220" s="113" t="s">
        <v>1460</v>
      </c>
    </row>
    <row r="221" s="93" customFormat="1" ht="15.4" customHeight="1" spans="1:96">
      <c r="A221" s="109" t="s">
        <v>1838</v>
      </c>
      <c r="B221" s="100"/>
      <c r="C221" s="100" t="s">
        <v>1280</v>
      </c>
      <c r="D221" s="100" t="s">
        <v>1839</v>
      </c>
      <c r="E221" s="99">
        <v>0</v>
      </c>
      <c r="F221" s="99">
        <v>0</v>
      </c>
      <c r="G221" s="99">
        <v>0</v>
      </c>
      <c r="H221" s="99">
        <v>0</v>
      </c>
      <c r="I221" s="99">
        <v>0</v>
      </c>
      <c r="J221" s="99">
        <v>0</v>
      </c>
      <c r="K221" s="110" t="s">
        <v>1460</v>
      </c>
      <c r="L221" s="99">
        <v>0</v>
      </c>
      <c r="M221" s="99">
        <v>0</v>
      </c>
      <c r="N221" s="99">
        <v>0</v>
      </c>
      <c r="O221" s="99">
        <v>0</v>
      </c>
      <c r="P221" s="99">
        <v>0</v>
      </c>
      <c r="Q221" s="99">
        <v>0</v>
      </c>
      <c r="R221" s="99">
        <v>0</v>
      </c>
      <c r="S221" s="99">
        <v>0</v>
      </c>
      <c r="T221" s="99">
        <v>0</v>
      </c>
      <c r="U221" s="99">
        <v>0</v>
      </c>
      <c r="V221" s="99">
        <v>0</v>
      </c>
      <c r="W221" s="99">
        <v>0</v>
      </c>
      <c r="X221" s="99">
        <v>0</v>
      </c>
      <c r="Y221" s="99">
        <v>0</v>
      </c>
      <c r="Z221" s="99">
        <v>0</v>
      </c>
      <c r="AA221" s="99">
        <v>0</v>
      </c>
      <c r="AB221" s="99">
        <v>0</v>
      </c>
      <c r="AC221" s="99">
        <v>0</v>
      </c>
      <c r="AD221" s="99">
        <v>0</v>
      </c>
      <c r="AE221" s="99">
        <v>0</v>
      </c>
      <c r="AF221" s="99">
        <v>0</v>
      </c>
      <c r="AG221" s="99">
        <v>0</v>
      </c>
      <c r="AH221" s="99">
        <v>0</v>
      </c>
      <c r="AI221" s="99">
        <v>0</v>
      </c>
      <c r="AJ221" s="99">
        <v>0</v>
      </c>
      <c r="AK221" s="99">
        <v>0</v>
      </c>
      <c r="AL221" s="99">
        <v>0</v>
      </c>
      <c r="AM221" s="99">
        <v>0</v>
      </c>
      <c r="AN221" s="99">
        <v>0</v>
      </c>
      <c r="AO221" s="99">
        <v>0</v>
      </c>
      <c r="AP221" s="99">
        <v>0</v>
      </c>
      <c r="AQ221" s="99">
        <v>0</v>
      </c>
      <c r="AR221" s="99">
        <v>0</v>
      </c>
      <c r="AS221" s="99">
        <v>0</v>
      </c>
      <c r="AT221" s="99">
        <v>0</v>
      </c>
      <c r="AU221" s="99">
        <v>0</v>
      </c>
      <c r="AV221" s="99">
        <v>0</v>
      </c>
      <c r="AW221" s="99">
        <v>0</v>
      </c>
      <c r="AX221" s="99">
        <v>0</v>
      </c>
      <c r="AY221" s="99">
        <v>0</v>
      </c>
      <c r="AZ221" s="99">
        <v>0</v>
      </c>
      <c r="BA221" s="99">
        <v>0</v>
      </c>
      <c r="BB221" s="99">
        <v>0</v>
      </c>
      <c r="BC221" s="99">
        <v>0</v>
      </c>
      <c r="BD221" s="99">
        <v>0</v>
      </c>
      <c r="BE221" s="99">
        <v>0</v>
      </c>
      <c r="BF221" s="110" t="s">
        <v>1460</v>
      </c>
      <c r="BG221" s="110" t="s">
        <v>1460</v>
      </c>
      <c r="BH221" s="110" t="s">
        <v>1460</v>
      </c>
      <c r="BI221" s="110" t="s">
        <v>1460</v>
      </c>
      <c r="BJ221" s="110" t="s">
        <v>1460</v>
      </c>
      <c r="BK221" s="110" t="s">
        <v>1460</v>
      </c>
      <c r="BL221" s="110" t="s">
        <v>1460</v>
      </c>
      <c r="BM221" s="110" t="s">
        <v>1460</v>
      </c>
      <c r="BN221" s="110" t="s">
        <v>1460</v>
      </c>
      <c r="BO221" s="110" t="s">
        <v>1460</v>
      </c>
      <c r="BP221" s="110" t="s">
        <v>1460</v>
      </c>
      <c r="BQ221" s="99">
        <v>0</v>
      </c>
      <c r="BR221" s="99">
        <v>0</v>
      </c>
      <c r="BS221" s="99">
        <v>0</v>
      </c>
      <c r="BT221" s="99">
        <v>0</v>
      </c>
      <c r="BU221" s="99">
        <v>0</v>
      </c>
      <c r="BV221" s="99">
        <v>0</v>
      </c>
      <c r="BW221" s="99">
        <v>0</v>
      </c>
      <c r="BX221" s="99">
        <v>0</v>
      </c>
      <c r="BY221" s="99">
        <v>0</v>
      </c>
      <c r="BZ221" s="99">
        <v>0</v>
      </c>
      <c r="CA221" s="99">
        <v>0</v>
      </c>
      <c r="CB221" s="99">
        <v>0</v>
      </c>
      <c r="CC221" s="99">
        <v>0</v>
      </c>
      <c r="CD221" s="99">
        <v>0</v>
      </c>
      <c r="CE221" s="110" t="s">
        <v>1460</v>
      </c>
      <c r="CF221" s="99">
        <v>0</v>
      </c>
      <c r="CG221" s="99">
        <v>0</v>
      </c>
      <c r="CH221" s="99">
        <v>0</v>
      </c>
      <c r="CI221" s="99">
        <v>0</v>
      </c>
      <c r="CJ221" s="99">
        <v>0</v>
      </c>
      <c r="CK221" s="99">
        <v>0</v>
      </c>
      <c r="CL221" s="99">
        <v>0</v>
      </c>
      <c r="CM221" s="99">
        <v>0</v>
      </c>
      <c r="CN221" s="99">
        <v>0</v>
      </c>
      <c r="CO221" s="99">
        <v>0</v>
      </c>
      <c r="CP221" s="99">
        <v>0</v>
      </c>
      <c r="CQ221" s="110" t="s">
        <v>1460</v>
      </c>
      <c r="CR221" s="113" t="s">
        <v>1460</v>
      </c>
    </row>
    <row r="222" s="93" customFormat="1" ht="15.4" customHeight="1" spans="1:96">
      <c r="A222" s="109" t="s">
        <v>1840</v>
      </c>
      <c r="B222" s="100"/>
      <c r="C222" s="100" t="s">
        <v>1280</v>
      </c>
      <c r="D222" s="100" t="s">
        <v>1841</v>
      </c>
      <c r="E222" s="99">
        <v>0</v>
      </c>
      <c r="F222" s="99">
        <v>0</v>
      </c>
      <c r="G222" s="99">
        <v>0</v>
      </c>
      <c r="H222" s="99">
        <v>0</v>
      </c>
      <c r="I222" s="99">
        <v>0</v>
      </c>
      <c r="J222" s="99">
        <v>0</v>
      </c>
      <c r="K222" s="110" t="s">
        <v>1460</v>
      </c>
      <c r="L222" s="99">
        <v>0</v>
      </c>
      <c r="M222" s="99">
        <v>0</v>
      </c>
      <c r="N222" s="99">
        <v>0</v>
      </c>
      <c r="O222" s="99">
        <v>0</v>
      </c>
      <c r="P222" s="99">
        <v>0</v>
      </c>
      <c r="Q222" s="99">
        <v>0</v>
      </c>
      <c r="R222" s="99">
        <v>0</v>
      </c>
      <c r="S222" s="99">
        <v>0</v>
      </c>
      <c r="T222" s="99">
        <v>0</v>
      </c>
      <c r="U222" s="99">
        <v>0</v>
      </c>
      <c r="V222" s="99">
        <v>0</v>
      </c>
      <c r="W222" s="99">
        <v>0</v>
      </c>
      <c r="X222" s="99">
        <v>0</v>
      </c>
      <c r="Y222" s="99">
        <v>0</v>
      </c>
      <c r="Z222" s="99">
        <v>0</v>
      </c>
      <c r="AA222" s="99">
        <v>0</v>
      </c>
      <c r="AB222" s="99">
        <v>0</v>
      </c>
      <c r="AC222" s="99">
        <v>0</v>
      </c>
      <c r="AD222" s="99">
        <v>0</v>
      </c>
      <c r="AE222" s="99">
        <v>0</v>
      </c>
      <c r="AF222" s="99">
        <v>0</v>
      </c>
      <c r="AG222" s="99">
        <v>0</v>
      </c>
      <c r="AH222" s="99">
        <v>0</v>
      </c>
      <c r="AI222" s="99">
        <v>0</v>
      </c>
      <c r="AJ222" s="99">
        <v>0</v>
      </c>
      <c r="AK222" s="99">
        <v>0</v>
      </c>
      <c r="AL222" s="99">
        <v>0</v>
      </c>
      <c r="AM222" s="99">
        <v>0</v>
      </c>
      <c r="AN222" s="99">
        <v>0</v>
      </c>
      <c r="AO222" s="99">
        <v>0</v>
      </c>
      <c r="AP222" s="99">
        <v>0</v>
      </c>
      <c r="AQ222" s="99">
        <v>0</v>
      </c>
      <c r="AR222" s="99">
        <v>0</v>
      </c>
      <c r="AS222" s="99">
        <v>0</v>
      </c>
      <c r="AT222" s="99">
        <v>0</v>
      </c>
      <c r="AU222" s="99">
        <v>0</v>
      </c>
      <c r="AV222" s="99">
        <v>0</v>
      </c>
      <c r="AW222" s="99">
        <v>0</v>
      </c>
      <c r="AX222" s="99">
        <v>0</v>
      </c>
      <c r="AY222" s="99">
        <v>0</v>
      </c>
      <c r="AZ222" s="99">
        <v>0</v>
      </c>
      <c r="BA222" s="99">
        <v>0</v>
      </c>
      <c r="BB222" s="99">
        <v>0</v>
      </c>
      <c r="BC222" s="99">
        <v>0</v>
      </c>
      <c r="BD222" s="99">
        <v>0</v>
      </c>
      <c r="BE222" s="99">
        <v>0</v>
      </c>
      <c r="BF222" s="110" t="s">
        <v>1460</v>
      </c>
      <c r="BG222" s="110" t="s">
        <v>1460</v>
      </c>
      <c r="BH222" s="110" t="s">
        <v>1460</v>
      </c>
      <c r="BI222" s="110" t="s">
        <v>1460</v>
      </c>
      <c r="BJ222" s="110" t="s">
        <v>1460</v>
      </c>
      <c r="BK222" s="110" t="s">
        <v>1460</v>
      </c>
      <c r="BL222" s="110" t="s">
        <v>1460</v>
      </c>
      <c r="BM222" s="110" t="s">
        <v>1460</v>
      </c>
      <c r="BN222" s="110" t="s">
        <v>1460</v>
      </c>
      <c r="BO222" s="110" t="s">
        <v>1460</v>
      </c>
      <c r="BP222" s="110" t="s">
        <v>1460</v>
      </c>
      <c r="BQ222" s="99">
        <v>0</v>
      </c>
      <c r="BR222" s="99">
        <v>0</v>
      </c>
      <c r="BS222" s="99">
        <v>0</v>
      </c>
      <c r="BT222" s="99">
        <v>0</v>
      </c>
      <c r="BU222" s="99">
        <v>0</v>
      </c>
      <c r="BV222" s="99">
        <v>0</v>
      </c>
      <c r="BW222" s="99">
        <v>0</v>
      </c>
      <c r="BX222" s="99">
        <v>0</v>
      </c>
      <c r="BY222" s="99">
        <v>0</v>
      </c>
      <c r="BZ222" s="99">
        <v>0</v>
      </c>
      <c r="CA222" s="99">
        <v>0</v>
      </c>
      <c r="CB222" s="99">
        <v>0</v>
      </c>
      <c r="CC222" s="99">
        <v>0</v>
      </c>
      <c r="CD222" s="99">
        <v>0</v>
      </c>
      <c r="CE222" s="110" t="s">
        <v>1460</v>
      </c>
      <c r="CF222" s="99">
        <v>0</v>
      </c>
      <c r="CG222" s="99">
        <v>0</v>
      </c>
      <c r="CH222" s="99">
        <v>0</v>
      </c>
      <c r="CI222" s="99">
        <v>0</v>
      </c>
      <c r="CJ222" s="99">
        <v>0</v>
      </c>
      <c r="CK222" s="99">
        <v>0</v>
      </c>
      <c r="CL222" s="99">
        <v>0</v>
      </c>
      <c r="CM222" s="99">
        <v>0</v>
      </c>
      <c r="CN222" s="99">
        <v>0</v>
      </c>
      <c r="CO222" s="99">
        <v>0</v>
      </c>
      <c r="CP222" s="99">
        <v>0</v>
      </c>
      <c r="CQ222" s="110" t="s">
        <v>1460</v>
      </c>
      <c r="CR222" s="113" t="s">
        <v>1460</v>
      </c>
    </row>
    <row r="223" s="93" customFormat="1" ht="15.4" customHeight="1" spans="1:96">
      <c r="A223" s="109" t="s">
        <v>1842</v>
      </c>
      <c r="B223" s="100"/>
      <c r="C223" s="100" t="s">
        <v>1280</v>
      </c>
      <c r="D223" s="100" t="s">
        <v>1843</v>
      </c>
      <c r="E223" s="99">
        <v>0</v>
      </c>
      <c r="F223" s="99">
        <v>0</v>
      </c>
      <c r="G223" s="99">
        <v>0</v>
      </c>
      <c r="H223" s="99">
        <v>0</v>
      </c>
      <c r="I223" s="99">
        <v>0</v>
      </c>
      <c r="J223" s="99">
        <v>0</v>
      </c>
      <c r="K223" s="110" t="s">
        <v>1460</v>
      </c>
      <c r="L223" s="99">
        <v>0</v>
      </c>
      <c r="M223" s="99">
        <v>0</v>
      </c>
      <c r="N223" s="99">
        <v>0</v>
      </c>
      <c r="O223" s="99">
        <v>0</v>
      </c>
      <c r="P223" s="99">
        <v>0</v>
      </c>
      <c r="Q223" s="99">
        <v>0</v>
      </c>
      <c r="R223" s="99">
        <v>0</v>
      </c>
      <c r="S223" s="99">
        <v>0</v>
      </c>
      <c r="T223" s="99">
        <v>0</v>
      </c>
      <c r="U223" s="99">
        <v>0</v>
      </c>
      <c r="V223" s="99">
        <v>0</v>
      </c>
      <c r="W223" s="99">
        <v>0</v>
      </c>
      <c r="X223" s="99">
        <v>0</v>
      </c>
      <c r="Y223" s="99">
        <v>0</v>
      </c>
      <c r="Z223" s="99">
        <v>0</v>
      </c>
      <c r="AA223" s="99">
        <v>0</v>
      </c>
      <c r="AB223" s="99">
        <v>0</v>
      </c>
      <c r="AC223" s="99">
        <v>0</v>
      </c>
      <c r="AD223" s="99">
        <v>0</v>
      </c>
      <c r="AE223" s="99">
        <v>0</v>
      </c>
      <c r="AF223" s="99">
        <v>0</v>
      </c>
      <c r="AG223" s="99">
        <v>0</v>
      </c>
      <c r="AH223" s="99">
        <v>0</v>
      </c>
      <c r="AI223" s="99">
        <v>0</v>
      </c>
      <c r="AJ223" s="99">
        <v>0</v>
      </c>
      <c r="AK223" s="99">
        <v>0</v>
      </c>
      <c r="AL223" s="99">
        <v>0</v>
      </c>
      <c r="AM223" s="99">
        <v>0</v>
      </c>
      <c r="AN223" s="99">
        <v>0</v>
      </c>
      <c r="AO223" s="99">
        <v>0</v>
      </c>
      <c r="AP223" s="99">
        <v>0</v>
      </c>
      <c r="AQ223" s="99">
        <v>0</v>
      </c>
      <c r="AR223" s="99">
        <v>0</v>
      </c>
      <c r="AS223" s="99">
        <v>0</v>
      </c>
      <c r="AT223" s="99">
        <v>0</v>
      </c>
      <c r="AU223" s="99">
        <v>0</v>
      </c>
      <c r="AV223" s="99">
        <v>0</v>
      </c>
      <c r="AW223" s="99">
        <v>0</v>
      </c>
      <c r="AX223" s="99">
        <v>0</v>
      </c>
      <c r="AY223" s="99">
        <v>0</v>
      </c>
      <c r="AZ223" s="99">
        <v>0</v>
      </c>
      <c r="BA223" s="99">
        <v>0</v>
      </c>
      <c r="BB223" s="99">
        <v>0</v>
      </c>
      <c r="BC223" s="99">
        <v>0</v>
      </c>
      <c r="BD223" s="99">
        <v>0</v>
      </c>
      <c r="BE223" s="99">
        <v>0</v>
      </c>
      <c r="BF223" s="110" t="s">
        <v>1460</v>
      </c>
      <c r="BG223" s="110" t="s">
        <v>1460</v>
      </c>
      <c r="BH223" s="110" t="s">
        <v>1460</v>
      </c>
      <c r="BI223" s="110" t="s">
        <v>1460</v>
      </c>
      <c r="BJ223" s="110" t="s">
        <v>1460</v>
      </c>
      <c r="BK223" s="110" t="s">
        <v>1460</v>
      </c>
      <c r="BL223" s="110" t="s">
        <v>1460</v>
      </c>
      <c r="BM223" s="110" t="s">
        <v>1460</v>
      </c>
      <c r="BN223" s="110" t="s">
        <v>1460</v>
      </c>
      <c r="BO223" s="110" t="s">
        <v>1460</v>
      </c>
      <c r="BP223" s="110" t="s">
        <v>1460</v>
      </c>
      <c r="BQ223" s="99">
        <v>0</v>
      </c>
      <c r="BR223" s="99">
        <v>0</v>
      </c>
      <c r="BS223" s="99">
        <v>0</v>
      </c>
      <c r="BT223" s="99">
        <v>0</v>
      </c>
      <c r="BU223" s="99">
        <v>0</v>
      </c>
      <c r="BV223" s="99">
        <v>0</v>
      </c>
      <c r="BW223" s="99">
        <v>0</v>
      </c>
      <c r="BX223" s="99">
        <v>0</v>
      </c>
      <c r="BY223" s="99">
        <v>0</v>
      </c>
      <c r="BZ223" s="99">
        <v>0</v>
      </c>
      <c r="CA223" s="99">
        <v>0</v>
      </c>
      <c r="CB223" s="99">
        <v>0</v>
      </c>
      <c r="CC223" s="99">
        <v>0</v>
      </c>
      <c r="CD223" s="99">
        <v>0</v>
      </c>
      <c r="CE223" s="110" t="s">
        <v>1460</v>
      </c>
      <c r="CF223" s="99">
        <v>0</v>
      </c>
      <c r="CG223" s="99">
        <v>0</v>
      </c>
      <c r="CH223" s="99">
        <v>0</v>
      </c>
      <c r="CI223" s="99">
        <v>0</v>
      </c>
      <c r="CJ223" s="99">
        <v>0</v>
      </c>
      <c r="CK223" s="99">
        <v>0</v>
      </c>
      <c r="CL223" s="99">
        <v>0</v>
      </c>
      <c r="CM223" s="99">
        <v>0</v>
      </c>
      <c r="CN223" s="99">
        <v>0</v>
      </c>
      <c r="CO223" s="99">
        <v>0</v>
      </c>
      <c r="CP223" s="99">
        <v>0</v>
      </c>
      <c r="CQ223" s="110" t="s">
        <v>1460</v>
      </c>
      <c r="CR223" s="113" t="s">
        <v>1460</v>
      </c>
    </row>
    <row r="224" s="93" customFormat="1" ht="15.4" customHeight="1" spans="1:96">
      <c r="A224" s="109" t="s">
        <v>1844</v>
      </c>
      <c r="B224" s="100"/>
      <c r="C224" s="100" t="s">
        <v>1280</v>
      </c>
      <c r="D224" s="100" t="s">
        <v>1845</v>
      </c>
      <c r="E224" s="99">
        <v>1329063.17</v>
      </c>
      <c r="F224" s="99">
        <v>929984.34</v>
      </c>
      <c r="G224" s="99">
        <v>224182.5</v>
      </c>
      <c r="H224" s="99">
        <v>299395</v>
      </c>
      <c r="I224" s="99">
        <v>197965.02</v>
      </c>
      <c r="J224" s="99">
        <v>186970.62</v>
      </c>
      <c r="K224" s="110" t="s">
        <v>1460</v>
      </c>
      <c r="L224" s="99">
        <v>0</v>
      </c>
      <c r="M224" s="99">
        <v>0</v>
      </c>
      <c r="N224" s="99">
        <v>21471.2</v>
      </c>
      <c r="O224" s="99">
        <v>243567.95</v>
      </c>
      <c r="P224" s="99">
        <v>8147.3</v>
      </c>
      <c r="Q224" s="99">
        <v>3929.2</v>
      </c>
      <c r="R224" s="99">
        <v>124293.82</v>
      </c>
      <c r="S224" s="99">
        <v>87</v>
      </c>
      <c r="T224" s="99">
        <v>500</v>
      </c>
      <c r="U224" s="99">
        <v>0</v>
      </c>
      <c r="V224" s="99">
        <v>4153.9</v>
      </c>
      <c r="W224" s="99">
        <v>0</v>
      </c>
      <c r="X224" s="99">
        <v>0</v>
      </c>
      <c r="Y224" s="99">
        <v>10232.5</v>
      </c>
      <c r="Z224" s="99">
        <v>0</v>
      </c>
      <c r="AA224" s="99">
        <v>0</v>
      </c>
      <c r="AB224" s="99">
        <v>920</v>
      </c>
      <c r="AC224" s="99">
        <v>0</v>
      </c>
      <c r="AD224" s="99">
        <v>450</v>
      </c>
      <c r="AE224" s="99">
        <v>46292</v>
      </c>
      <c r="AF224" s="99">
        <v>0</v>
      </c>
      <c r="AG224" s="99">
        <v>0</v>
      </c>
      <c r="AH224" s="99">
        <v>0</v>
      </c>
      <c r="AI224" s="99">
        <v>928</v>
      </c>
      <c r="AJ224" s="99">
        <v>0</v>
      </c>
      <c r="AK224" s="99">
        <v>11138.2</v>
      </c>
      <c r="AL224" s="99">
        <v>0</v>
      </c>
      <c r="AM224" s="99">
        <v>0</v>
      </c>
      <c r="AN224" s="99">
        <v>32496.03</v>
      </c>
      <c r="AO224" s="99">
        <v>0</v>
      </c>
      <c r="AP224" s="99">
        <v>0</v>
      </c>
      <c r="AQ224" s="99">
        <v>155510.88</v>
      </c>
      <c r="AR224" s="99">
        <v>0</v>
      </c>
      <c r="AS224" s="99">
        <v>0</v>
      </c>
      <c r="AT224" s="99">
        <v>0</v>
      </c>
      <c r="AU224" s="99">
        <v>0</v>
      </c>
      <c r="AV224" s="99">
        <v>0</v>
      </c>
      <c r="AW224" s="99">
        <v>1516.2</v>
      </c>
      <c r="AX224" s="99">
        <v>0</v>
      </c>
      <c r="AY224" s="99">
        <v>0</v>
      </c>
      <c r="AZ224" s="99">
        <v>0</v>
      </c>
      <c r="BA224" s="99">
        <v>0</v>
      </c>
      <c r="BB224" s="99">
        <v>153994.68</v>
      </c>
      <c r="BC224" s="99">
        <v>0</v>
      </c>
      <c r="BD224" s="99">
        <v>0</v>
      </c>
      <c r="BE224" s="99">
        <v>0</v>
      </c>
      <c r="BF224" s="110" t="s">
        <v>1460</v>
      </c>
      <c r="BG224" s="110" t="s">
        <v>1460</v>
      </c>
      <c r="BH224" s="110" t="s">
        <v>1460</v>
      </c>
      <c r="BI224" s="110" t="s">
        <v>1460</v>
      </c>
      <c r="BJ224" s="110" t="s">
        <v>1460</v>
      </c>
      <c r="BK224" s="110" t="s">
        <v>1460</v>
      </c>
      <c r="BL224" s="110" t="s">
        <v>1460</v>
      </c>
      <c r="BM224" s="110" t="s">
        <v>1460</v>
      </c>
      <c r="BN224" s="110" t="s">
        <v>1460</v>
      </c>
      <c r="BO224" s="110" t="s">
        <v>1460</v>
      </c>
      <c r="BP224" s="110" t="s">
        <v>1460</v>
      </c>
      <c r="BQ224" s="99">
        <v>0</v>
      </c>
      <c r="BR224" s="99">
        <v>0</v>
      </c>
      <c r="BS224" s="99">
        <v>0</v>
      </c>
      <c r="BT224" s="99">
        <v>0</v>
      </c>
      <c r="BU224" s="99">
        <v>0</v>
      </c>
      <c r="BV224" s="99">
        <v>0</v>
      </c>
      <c r="BW224" s="99">
        <v>0</v>
      </c>
      <c r="BX224" s="99">
        <v>0</v>
      </c>
      <c r="BY224" s="99">
        <v>0</v>
      </c>
      <c r="BZ224" s="99">
        <v>0</v>
      </c>
      <c r="CA224" s="99">
        <v>0</v>
      </c>
      <c r="CB224" s="99">
        <v>0</v>
      </c>
      <c r="CC224" s="99">
        <v>0</v>
      </c>
      <c r="CD224" s="99">
        <v>0</v>
      </c>
      <c r="CE224" s="110" t="s">
        <v>1460</v>
      </c>
      <c r="CF224" s="99">
        <v>0</v>
      </c>
      <c r="CG224" s="99">
        <v>0</v>
      </c>
      <c r="CH224" s="99">
        <v>0</v>
      </c>
      <c r="CI224" s="99">
        <v>0</v>
      </c>
      <c r="CJ224" s="99">
        <v>0</v>
      </c>
      <c r="CK224" s="99">
        <v>0</v>
      </c>
      <c r="CL224" s="99">
        <v>0</v>
      </c>
      <c r="CM224" s="99">
        <v>0</v>
      </c>
      <c r="CN224" s="99">
        <v>0</v>
      </c>
      <c r="CO224" s="99">
        <v>0</v>
      </c>
      <c r="CP224" s="99">
        <v>0</v>
      </c>
      <c r="CQ224" s="110" t="s">
        <v>1460</v>
      </c>
      <c r="CR224" s="113" t="s">
        <v>1460</v>
      </c>
    </row>
    <row r="225" s="93" customFormat="1" ht="15.4" customHeight="1" spans="1:96">
      <c r="A225" s="109" t="s">
        <v>1846</v>
      </c>
      <c r="B225" s="100"/>
      <c r="C225" s="100" t="s">
        <v>1280</v>
      </c>
      <c r="D225" s="100" t="s">
        <v>1465</v>
      </c>
      <c r="E225" s="99">
        <v>1329063.17</v>
      </c>
      <c r="F225" s="99">
        <v>929984.34</v>
      </c>
      <c r="G225" s="99">
        <v>224182.5</v>
      </c>
      <c r="H225" s="99">
        <v>299395</v>
      </c>
      <c r="I225" s="99">
        <v>197965.02</v>
      </c>
      <c r="J225" s="99">
        <v>186970.62</v>
      </c>
      <c r="K225" s="110" t="s">
        <v>1460</v>
      </c>
      <c r="L225" s="99">
        <v>0</v>
      </c>
      <c r="M225" s="99">
        <v>0</v>
      </c>
      <c r="N225" s="99">
        <v>21471.2</v>
      </c>
      <c r="O225" s="99">
        <v>243567.95</v>
      </c>
      <c r="P225" s="99">
        <v>8147.3</v>
      </c>
      <c r="Q225" s="99">
        <v>3929.2</v>
      </c>
      <c r="R225" s="99">
        <v>124293.82</v>
      </c>
      <c r="S225" s="99">
        <v>87</v>
      </c>
      <c r="T225" s="99">
        <v>500</v>
      </c>
      <c r="U225" s="99">
        <v>0</v>
      </c>
      <c r="V225" s="99">
        <v>4153.9</v>
      </c>
      <c r="W225" s="99">
        <v>0</v>
      </c>
      <c r="X225" s="99">
        <v>0</v>
      </c>
      <c r="Y225" s="99">
        <v>10232.5</v>
      </c>
      <c r="Z225" s="99">
        <v>0</v>
      </c>
      <c r="AA225" s="99">
        <v>0</v>
      </c>
      <c r="AB225" s="99">
        <v>920</v>
      </c>
      <c r="AC225" s="99">
        <v>0</v>
      </c>
      <c r="AD225" s="99">
        <v>450</v>
      </c>
      <c r="AE225" s="99">
        <v>46292</v>
      </c>
      <c r="AF225" s="99">
        <v>0</v>
      </c>
      <c r="AG225" s="99">
        <v>0</v>
      </c>
      <c r="AH225" s="99">
        <v>0</v>
      </c>
      <c r="AI225" s="99">
        <v>928</v>
      </c>
      <c r="AJ225" s="99">
        <v>0</v>
      </c>
      <c r="AK225" s="99">
        <v>11138.2</v>
      </c>
      <c r="AL225" s="99">
        <v>0</v>
      </c>
      <c r="AM225" s="99">
        <v>0</v>
      </c>
      <c r="AN225" s="99">
        <v>32496.03</v>
      </c>
      <c r="AO225" s="99">
        <v>0</v>
      </c>
      <c r="AP225" s="99">
        <v>0</v>
      </c>
      <c r="AQ225" s="99">
        <v>155510.88</v>
      </c>
      <c r="AR225" s="99">
        <v>0</v>
      </c>
      <c r="AS225" s="99">
        <v>0</v>
      </c>
      <c r="AT225" s="99">
        <v>0</v>
      </c>
      <c r="AU225" s="99">
        <v>0</v>
      </c>
      <c r="AV225" s="99">
        <v>0</v>
      </c>
      <c r="AW225" s="99">
        <v>1516.2</v>
      </c>
      <c r="AX225" s="99">
        <v>0</v>
      </c>
      <c r="AY225" s="99">
        <v>0</v>
      </c>
      <c r="AZ225" s="99">
        <v>0</v>
      </c>
      <c r="BA225" s="99">
        <v>0</v>
      </c>
      <c r="BB225" s="99">
        <v>153994.68</v>
      </c>
      <c r="BC225" s="99">
        <v>0</v>
      </c>
      <c r="BD225" s="99">
        <v>0</v>
      </c>
      <c r="BE225" s="99">
        <v>0</v>
      </c>
      <c r="BF225" s="110" t="s">
        <v>1460</v>
      </c>
      <c r="BG225" s="110" t="s">
        <v>1460</v>
      </c>
      <c r="BH225" s="110" t="s">
        <v>1460</v>
      </c>
      <c r="BI225" s="110" t="s">
        <v>1460</v>
      </c>
      <c r="BJ225" s="110" t="s">
        <v>1460</v>
      </c>
      <c r="BK225" s="110" t="s">
        <v>1460</v>
      </c>
      <c r="BL225" s="110" t="s">
        <v>1460</v>
      </c>
      <c r="BM225" s="110" t="s">
        <v>1460</v>
      </c>
      <c r="BN225" s="110" t="s">
        <v>1460</v>
      </c>
      <c r="BO225" s="110" t="s">
        <v>1460</v>
      </c>
      <c r="BP225" s="110" t="s">
        <v>1460</v>
      </c>
      <c r="BQ225" s="99">
        <v>0</v>
      </c>
      <c r="BR225" s="99">
        <v>0</v>
      </c>
      <c r="BS225" s="99">
        <v>0</v>
      </c>
      <c r="BT225" s="99">
        <v>0</v>
      </c>
      <c r="BU225" s="99">
        <v>0</v>
      </c>
      <c r="BV225" s="99">
        <v>0</v>
      </c>
      <c r="BW225" s="99">
        <v>0</v>
      </c>
      <c r="BX225" s="99">
        <v>0</v>
      </c>
      <c r="BY225" s="99">
        <v>0</v>
      </c>
      <c r="BZ225" s="99">
        <v>0</v>
      </c>
      <c r="CA225" s="99">
        <v>0</v>
      </c>
      <c r="CB225" s="99">
        <v>0</v>
      </c>
      <c r="CC225" s="99">
        <v>0</v>
      </c>
      <c r="CD225" s="99">
        <v>0</v>
      </c>
      <c r="CE225" s="110" t="s">
        <v>1460</v>
      </c>
      <c r="CF225" s="99">
        <v>0</v>
      </c>
      <c r="CG225" s="99">
        <v>0</v>
      </c>
      <c r="CH225" s="99">
        <v>0</v>
      </c>
      <c r="CI225" s="99">
        <v>0</v>
      </c>
      <c r="CJ225" s="99">
        <v>0</v>
      </c>
      <c r="CK225" s="99">
        <v>0</v>
      </c>
      <c r="CL225" s="99">
        <v>0</v>
      </c>
      <c r="CM225" s="99">
        <v>0</v>
      </c>
      <c r="CN225" s="99">
        <v>0</v>
      </c>
      <c r="CO225" s="99">
        <v>0</v>
      </c>
      <c r="CP225" s="99">
        <v>0</v>
      </c>
      <c r="CQ225" s="110" t="s">
        <v>1460</v>
      </c>
      <c r="CR225" s="113" t="s">
        <v>1460</v>
      </c>
    </row>
    <row r="226" s="93" customFormat="1" ht="15.4" customHeight="1" spans="1:96">
      <c r="A226" s="109" t="s">
        <v>1847</v>
      </c>
      <c r="B226" s="100"/>
      <c r="C226" s="100" t="s">
        <v>1280</v>
      </c>
      <c r="D226" s="100" t="s">
        <v>1467</v>
      </c>
      <c r="E226" s="99">
        <v>0</v>
      </c>
      <c r="F226" s="99">
        <v>0</v>
      </c>
      <c r="G226" s="99">
        <v>0</v>
      </c>
      <c r="H226" s="99">
        <v>0</v>
      </c>
      <c r="I226" s="99">
        <v>0</v>
      </c>
      <c r="J226" s="99">
        <v>0</v>
      </c>
      <c r="K226" s="110" t="s">
        <v>1460</v>
      </c>
      <c r="L226" s="99">
        <v>0</v>
      </c>
      <c r="M226" s="99">
        <v>0</v>
      </c>
      <c r="N226" s="99">
        <v>0</v>
      </c>
      <c r="O226" s="99">
        <v>0</v>
      </c>
      <c r="P226" s="99">
        <v>0</v>
      </c>
      <c r="Q226" s="99">
        <v>0</v>
      </c>
      <c r="R226" s="99">
        <v>0</v>
      </c>
      <c r="S226" s="99">
        <v>0</v>
      </c>
      <c r="T226" s="99">
        <v>0</v>
      </c>
      <c r="U226" s="99">
        <v>0</v>
      </c>
      <c r="V226" s="99">
        <v>0</v>
      </c>
      <c r="W226" s="99">
        <v>0</v>
      </c>
      <c r="X226" s="99">
        <v>0</v>
      </c>
      <c r="Y226" s="99">
        <v>0</v>
      </c>
      <c r="Z226" s="99">
        <v>0</v>
      </c>
      <c r="AA226" s="99">
        <v>0</v>
      </c>
      <c r="AB226" s="99">
        <v>0</v>
      </c>
      <c r="AC226" s="99">
        <v>0</v>
      </c>
      <c r="AD226" s="99">
        <v>0</v>
      </c>
      <c r="AE226" s="99">
        <v>0</v>
      </c>
      <c r="AF226" s="99">
        <v>0</v>
      </c>
      <c r="AG226" s="99">
        <v>0</v>
      </c>
      <c r="AH226" s="99">
        <v>0</v>
      </c>
      <c r="AI226" s="99">
        <v>0</v>
      </c>
      <c r="AJ226" s="99">
        <v>0</v>
      </c>
      <c r="AK226" s="99">
        <v>0</v>
      </c>
      <c r="AL226" s="99">
        <v>0</v>
      </c>
      <c r="AM226" s="99">
        <v>0</v>
      </c>
      <c r="AN226" s="99">
        <v>0</v>
      </c>
      <c r="AO226" s="99">
        <v>0</v>
      </c>
      <c r="AP226" s="99">
        <v>0</v>
      </c>
      <c r="AQ226" s="99">
        <v>0</v>
      </c>
      <c r="AR226" s="99">
        <v>0</v>
      </c>
      <c r="AS226" s="99">
        <v>0</v>
      </c>
      <c r="AT226" s="99">
        <v>0</v>
      </c>
      <c r="AU226" s="99">
        <v>0</v>
      </c>
      <c r="AV226" s="99">
        <v>0</v>
      </c>
      <c r="AW226" s="99">
        <v>0</v>
      </c>
      <c r="AX226" s="99">
        <v>0</v>
      </c>
      <c r="AY226" s="99">
        <v>0</v>
      </c>
      <c r="AZ226" s="99">
        <v>0</v>
      </c>
      <c r="BA226" s="99">
        <v>0</v>
      </c>
      <c r="BB226" s="99">
        <v>0</v>
      </c>
      <c r="BC226" s="99">
        <v>0</v>
      </c>
      <c r="BD226" s="99">
        <v>0</v>
      </c>
      <c r="BE226" s="99">
        <v>0</v>
      </c>
      <c r="BF226" s="110" t="s">
        <v>1460</v>
      </c>
      <c r="BG226" s="110" t="s">
        <v>1460</v>
      </c>
      <c r="BH226" s="110" t="s">
        <v>1460</v>
      </c>
      <c r="BI226" s="110" t="s">
        <v>1460</v>
      </c>
      <c r="BJ226" s="110" t="s">
        <v>1460</v>
      </c>
      <c r="BK226" s="110" t="s">
        <v>1460</v>
      </c>
      <c r="BL226" s="110" t="s">
        <v>1460</v>
      </c>
      <c r="BM226" s="110" t="s">
        <v>1460</v>
      </c>
      <c r="BN226" s="110" t="s">
        <v>1460</v>
      </c>
      <c r="BO226" s="110" t="s">
        <v>1460</v>
      </c>
      <c r="BP226" s="110" t="s">
        <v>1460</v>
      </c>
      <c r="BQ226" s="99">
        <v>0</v>
      </c>
      <c r="BR226" s="99">
        <v>0</v>
      </c>
      <c r="BS226" s="99">
        <v>0</v>
      </c>
      <c r="BT226" s="99">
        <v>0</v>
      </c>
      <c r="BU226" s="99">
        <v>0</v>
      </c>
      <c r="BV226" s="99">
        <v>0</v>
      </c>
      <c r="BW226" s="99">
        <v>0</v>
      </c>
      <c r="BX226" s="99">
        <v>0</v>
      </c>
      <c r="BY226" s="99">
        <v>0</v>
      </c>
      <c r="BZ226" s="99">
        <v>0</v>
      </c>
      <c r="CA226" s="99">
        <v>0</v>
      </c>
      <c r="CB226" s="99">
        <v>0</v>
      </c>
      <c r="CC226" s="99">
        <v>0</v>
      </c>
      <c r="CD226" s="99">
        <v>0</v>
      </c>
      <c r="CE226" s="110" t="s">
        <v>1460</v>
      </c>
      <c r="CF226" s="99">
        <v>0</v>
      </c>
      <c r="CG226" s="99">
        <v>0</v>
      </c>
      <c r="CH226" s="99">
        <v>0</v>
      </c>
      <c r="CI226" s="99">
        <v>0</v>
      </c>
      <c r="CJ226" s="99">
        <v>0</v>
      </c>
      <c r="CK226" s="99">
        <v>0</v>
      </c>
      <c r="CL226" s="99">
        <v>0</v>
      </c>
      <c r="CM226" s="99">
        <v>0</v>
      </c>
      <c r="CN226" s="99">
        <v>0</v>
      </c>
      <c r="CO226" s="99">
        <v>0</v>
      </c>
      <c r="CP226" s="99">
        <v>0</v>
      </c>
      <c r="CQ226" s="110" t="s">
        <v>1460</v>
      </c>
      <c r="CR226" s="113" t="s">
        <v>1460</v>
      </c>
    </row>
    <row r="227" s="93" customFormat="1" ht="15.4" customHeight="1" spans="1:96">
      <c r="A227" s="109" t="s">
        <v>1848</v>
      </c>
      <c r="B227" s="100"/>
      <c r="C227" s="100" t="s">
        <v>1280</v>
      </c>
      <c r="D227" s="100" t="s">
        <v>1849</v>
      </c>
      <c r="E227" s="99">
        <v>0</v>
      </c>
      <c r="F227" s="99">
        <v>0</v>
      </c>
      <c r="G227" s="99">
        <v>0</v>
      </c>
      <c r="H227" s="99">
        <v>0</v>
      </c>
      <c r="I227" s="99">
        <v>0</v>
      </c>
      <c r="J227" s="99">
        <v>0</v>
      </c>
      <c r="K227" s="110" t="s">
        <v>1460</v>
      </c>
      <c r="L227" s="99">
        <v>0</v>
      </c>
      <c r="M227" s="99">
        <v>0</v>
      </c>
      <c r="N227" s="99">
        <v>0</v>
      </c>
      <c r="O227" s="99">
        <v>0</v>
      </c>
      <c r="P227" s="99">
        <v>0</v>
      </c>
      <c r="Q227" s="99">
        <v>0</v>
      </c>
      <c r="R227" s="99">
        <v>0</v>
      </c>
      <c r="S227" s="99">
        <v>0</v>
      </c>
      <c r="T227" s="99">
        <v>0</v>
      </c>
      <c r="U227" s="99">
        <v>0</v>
      </c>
      <c r="V227" s="99">
        <v>0</v>
      </c>
      <c r="W227" s="99">
        <v>0</v>
      </c>
      <c r="X227" s="99">
        <v>0</v>
      </c>
      <c r="Y227" s="99">
        <v>0</v>
      </c>
      <c r="Z227" s="99">
        <v>0</v>
      </c>
      <c r="AA227" s="99">
        <v>0</v>
      </c>
      <c r="AB227" s="99">
        <v>0</v>
      </c>
      <c r="AC227" s="99">
        <v>0</v>
      </c>
      <c r="AD227" s="99">
        <v>0</v>
      </c>
      <c r="AE227" s="99">
        <v>0</v>
      </c>
      <c r="AF227" s="99">
        <v>0</v>
      </c>
      <c r="AG227" s="99">
        <v>0</v>
      </c>
      <c r="AH227" s="99">
        <v>0</v>
      </c>
      <c r="AI227" s="99">
        <v>0</v>
      </c>
      <c r="AJ227" s="99">
        <v>0</v>
      </c>
      <c r="AK227" s="99">
        <v>0</v>
      </c>
      <c r="AL227" s="99">
        <v>0</v>
      </c>
      <c r="AM227" s="99">
        <v>0</v>
      </c>
      <c r="AN227" s="99">
        <v>0</v>
      </c>
      <c r="AO227" s="99">
        <v>0</v>
      </c>
      <c r="AP227" s="99">
        <v>0</v>
      </c>
      <c r="AQ227" s="99">
        <v>0</v>
      </c>
      <c r="AR227" s="99">
        <v>0</v>
      </c>
      <c r="AS227" s="99">
        <v>0</v>
      </c>
      <c r="AT227" s="99">
        <v>0</v>
      </c>
      <c r="AU227" s="99">
        <v>0</v>
      </c>
      <c r="AV227" s="99">
        <v>0</v>
      </c>
      <c r="AW227" s="99">
        <v>0</v>
      </c>
      <c r="AX227" s="99">
        <v>0</v>
      </c>
      <c r="AY227" s="99">
        <v>0</v>
      </c>
      <c r="AZ227" s="99">
        <v>0</v>
      </c>
      <c r="BA227" s="99">
        <v>0</v>
      </c>
      <c r="BB227" s="99">
        <v>0</v>
      </c>
      <c r="BC227" s="99">
        <v>0</v>
      </c>
      <c r="BD227" s="99">
        <v>0</v>
      </c>
      <c r="BE227" s="99">
        <v>0</v>
      </c>
      <c r="BF227" s="110" t="s">
        <v>1460</v>
      </c>
      <c r="BG227" s="110" t="s">
        <v>1460</v>
      </c>
      <c r="BH227" s="110" t="s">
        <v>1460</v>
      </c>
      <c r="BI227" s="110" t="s">
        <v>1460</v>
      </c>
      <c r="BJ227" s="110" t="s">
        <v>1460</v>
      </c>
      <c r="BK227" s="110" t="s">
        <v>1460</v>
      </c>
      <c r="BL227" s="110" t="s">
        <v>1460</v>
      </c>
      <c r="BM227" s="110" t="s">
        <v>1460</v>
      </c>
      <c r="BN227" s="110" t="s">
        <v>1460</v>
      </c>
      <c r="BO227" s="110" t="s">
        <v>1460</v>
      </c>
      <c r="BP227" s="110" t="s">
        <v>1460</v>
      </c>
      <c r="BQ227" s="99">
        <v>0</v>
      </c>
      <c r="BR227" s="99">
        <v>0</v>
      </c>
      <c r="BS227" s="99">
        <v>0</v>
      </c>
      <c r="BT227" s="99">
        <v>0</v>
      </c>
      <c r="BU227" s="99">
        <v>0</v>
      </c>
      <c r="BV227" s="99">
        <v>0</v>
      </c>
      <c r="BW227" s="99">
        <v>0</v>
      </c>
      <c r="BX227" s="99">
        <v>0</v>
      </c>
      <c r="BY227" s="99">
        <v>0</v>
      </c>
      <c r="BZ227" s="99">
        <v>0</v>
      </c>
      <c r="CA227" s="99">
        <v>0</v>
      </c>
      <c r="CB227" s="99">
        <v>0</v>
      </c>
      <c r="CC227" s="99">
        <v>0</v>
      </c>
      <c r="CD227" s="99">
        <v>0</v>
      </c>
      <c r="CE227" s="110" t="s">
        <v>1460</v>
      </c>
      <c r="CF227" s="99">
        <v>0</v>
      </c>
      <c r="CG227" s="99">
        <v>0</v>
      </c>
      <c r="CH227" s="99">
        <v>0</v>
      </c>
      <c r="CI227" s="99">
        <v>0</v>
      </c>
      <c r="CJ227" s="99">
        <v>0</v>
      </c>
      <c r="CK227" s="99">
        <v>0</v>
      </c>
      <c r="CL227" s="99">
        <v>0</v>
      </c>
      <c r="CM227" s="99">
        <v>0</v>
      </c>
      <c r="CN227" s="99">
        <v>0</v>
      </c>
      <c r="CO227" s="99">
        <v>0</v>
      </c>
      <c r="CP227" s="99">
        <v>0</v>
      </c>
      <c r="CQ227" s="110" t="s">
        <v>1460</v>
      </c>
      <c r="CR227" s="113" t="s">
        <v>1460</v>
      </c>
    </row>
    <row r="228" s="93" customFormat="1" ht="15.4" customHeight="1" spans="1:96">
      <c r="A228" s="109" t="s">
        <v>1850</v>
      </c>
      <c r="B228" s="100"/>
      <c r="C228" s="100" t="s">
        <v>1280</v>
      </c>
      <c r="D228" s="100" t="s">
        <v>1851</v>
      </c>
      <c r="E228" s="99">
        <v>0</v>
      </c>
      <c r="F228" s="99">
        <v>0</v>
      </c>
      <c r="G228" s="99">
        <v>0</v>
      </c>
      <c r="H228" s="99">
        <v>0</v>
      </c>
      <c r="I228" s="99">
        <v>0</v>
      </c>
      <c r="J228" s="99">
        <v>0</v>
      </c>
      <c r="K228" s="110" t="s">
        <v>1460</v>
      </c>
      <c r="L228" s="99">
        <v>0</v>
      </c>
      <c r="M228" s="99">
        <v>0</v>
      </c>
      <c r="N228" s="99">
        <v>0</v>
      </c>
      <c r="O228" s="99">
        <v>0</v>
      </c>
      <c r="P228" s="99">
        <v>0</v>
      </c>
      <c r="Q228" s="99">
        <v>0</v>
      </c>
      <c r="R228" s="99">
        <v>0</v>
      </c>
      <c r="S228" s="99">
        <v>0</v>
      </c>
      <c r="T228" s="99">
        <v>0</v>
      </c>
      <c r="U228" s="99">
        <v>0</v>
      </c>
      <c r="V228" s="99">
        <v>0</v>
      </c>
      <c r="W228" s="99">
        <v>0</v>
      </c>
      <c r="X228" s="99">
        <v>0</v>
      </c>
      <c r="Y228" s="99">
        <v>0</v>
      </c>
      <c r="Z228" s="99">
        <v>0</v>
      </c>
      <c r="AA228" s="99">
        <v>0</v>
      </c>
      <c r="AB228" s="99">
        <v>0</v>
      </c>
      <c r="AC228" s="99">
        <v>0</v>
      </c>
      <c r="AD228" s="99">
        <v>0</v>
      </c>
      <c r="AE228" s="99">
        <v>0</v>
      </c>
      <c r="AF228" s="99">
        <v>0</v>
      </c>
      <c r="AG228" s="99">
        <v>0</v>
      </c>
      <c r="AH228" s="99">
        <v>0</v>
      </c>
      <c r="AI228" s="99">
        <v>0</v>
      </c>
      <c r="AJ228" s="99">
        <v>0</v>
      </c>
      <c r="AK228" s="99">
        <v>0</v>
      </c>
      <c r="AL228" s="99">
        <v>0</v>
      </c>
      <c r="AM228" s="99">
        <v>0</v>
      </c>
      <c r="AN228" s="99">
        <v>0</v>
      </c>
      <c r="AO228" s="99">
        <v>0</v>
      </c>
      <c r="AP228" s="99">
        <v>0</v>
      </c>
      <c r="AQ228" s="99">
        <v>0</v>
      </c>
      <c r="AR228" s="99">
        <v>0</v>
      </c>
      <c r="AS228" s="99">
        <v>0</v>
      </c>
      <c r="AT228" s="99">
        <v>0</v>
      </c>
      <c r="AU228" s="99">
        <v>0</v>
      </c>
      <c r="AV228" s="99">
        <v>0</v>
      </c>
      <c r="AW228" s="99">
        <v>0</v>
      </c>
      <c r="AX228" s="99">
        <v>0</v>
      </c>
      <c r="AY228" s="99">
        <v>0</v>
      </c>
      <c r="AZ228" s="99">
        <v>0</v>
      </c>
      <c r="BA228" s="99">
        <v>0</v>
      </c>
      <c r="BB228" s="99">
        <v>0</v>
      </c>
      <c r="BC228" s="99">
        <v>0</v>
      </c>
      <c r="BD228" s="99">
        <v>0</v>
      </c>
      <c r="BE228" s="99">
        <v>0</v>
      </c>
      <c r="BF228" s="110" t="s">
        <v>1460</v>
      </c>
      <c r="BG228" s="110" t="s">
        <v>1460</v>
      </c>
      <c r="BH228" s="110" t="s">
        <v>1460</v>
      </c>
      <c r="BI228" s="110" t="s">
        <v>1460</v>
      </c>
      <c r="BJ228" s="110" t="s">
        <v>1460</v>
      </c>
      <c r="BK228" s="110" t="s">
        <v>1460</v>
      </c>
      <c r="BL228" s="110" t="s">
        <v>1460</v>
      </c>
      <c r="BM228" s="110" t="s">
        <v>1460</v>
      </c>
      <c r="BN228" s="110" t="s">
        <v>1460</v>
      </c>
      <c r="BO228" s="110" t="s">
        <v>1460</v>
      </c>
      <c r="BP228" s="110" t="s">
        <v>1460</v>
      </c>
      <c r="BQ228" s="99">
        <v>0</v>
      </c>
      <c r="BR228" s="99">
        <v>0</v>
      </c>
      <c r="BS228" s="99">
        <v>0</v>
      </c>
      <c r="BT228" s="99">
        <v>0</v>
      </c>
      <c r="BU228" s="99">
        <v>0</v>
      </c>
      <c r="BV228" s="99">
        <v>0</v>
      </c>
      <c r="BW228" s="99">
        <v>0</v>
      </c>
      <c r="BX228" s="99">
        <v>0</v>
      </c>
      <c r="BY228" s="99">
        <v>0</v>
      </c>
      <c r="BZ228" s="99">
        <v>0</v>
      </c>
      <c r="CA228" s="99">
        <v>0</v>
      </c>
      <c r="CB228" s="99">
        <v>0</v>
      </c>
      <c r="CC228" s="99">
        <v>0</v>
      </c>
      <c r="CD228" s="99">
        <v>0</v>
      </c>
      <c r="CE228" s="110" t="s">
        <v>1460</v>
      </c>
      <c r="CF228" s="99">
        <v>0</v>
      </c>
      <c r="CG228" s="99">
        <v>0</v>
      </c>
      <c r="CH228" s="99">
        <v>0</v>
      </c>
      <c r="CI228" s="99">
        <v>0</v>
      </c>
      <c r="CJ228" s="99">
        <v>0</v>
      </c>
      <c r="CK228" s="99">
        <v>0</v>
      </c>
      <c r="CL228" s="99">
        <v>0</v>
      </c>
      <c r="CM228" s="99">
        <v>0</v>
      </c>
      <c r="CN228" s="99">
        <v>0</v>
      </c>
      <c r="CO228" s="99">
        <v>0</v>
      </c>
      <c r="CP228" s="99">
        <v>0</v>
      </c>
      <c r="CQ228" s="110" t="s">
        <v>1460</v>
      </c>
      <c r="CR228" s="113" t="s">
        <v>1460</v>
      </c>
    </row>
    <row r="229" s="93" customFormat="1" ht="15.4" customHeight="1" spans="1:96">
      <c r="A229" s="109" t="s">
        <v>1852</v>
      </c>
      <c r="B229" s="100"/>
      <c r="C229" s="100" t="s">
        <v>1280</v>
      </c>
      <c r="D229" s="100" t="s">
        <v>1853</v>
      </c>
      <c r="E229" s="99">
        <v>0</v>
      </c>
      <c r="F229" s="99">
        <v>0</v>
      </c>
      <c r="G229" s="99">
        <v>0</v>
      </c>
      <c r="H229" s="99">
        <v>0</v>
      </c>
      <c r="I229" s="99">
        <v>0</v>
      </c>
      <c r="J229" s="99">
        <v>0</v>
      </c>
      <c r="K229" s="110" t="s">
        <v>1460</v>
      </c>
      <c r="L229" s="99">
        <v>0</v>
      </c>
      <c r="M229" s="99">
        <v>0</v>
      </c>
      <c r="N229" s="99">
        <v>0</v>
      </c>
      <c r="O229" s="99">
        <v>0</v>
      </c>
      <c r="P229" s="99">
        <v>0</v>
      </c>
      <c r="Q229" s="99">
        <v>0</v>
      </c>
      <c r="R229" s="99">
        <v>0</v>
      </c>
      <c r="S229" s="99">
        <v>0</v>
      </c>
      <c r="T229" s="99">
        <v>0</v>
      </c>
      <c r="U229" s="99">
        <v>0</v>
      </c>
      <c r="V229" s="99">
        <v>0</v>
      </c>
      <c r="W229" s="99">
        <v>0</v>
      </c>
      <c r="X229" s="99">
        <v>0</v>
      </c>
      <c r="Y229" s="99">
        <v>0</v>
      </c>
      <c r="Z229" s="99">
        <v>0</v>
      </c>
      <c r="AA229" s="99">
        <v>0</v>
      </c>
      <c r="AB229" s="99">
        <v>0</v>
      </c>
      <c r="AC229" s="99">
        <v>0</v>
      </c>
      <c r="AD229" s="99">
        <v>0</v>
      </c>
      <c r="AE229" s="99">
        <v>0</v>
      </c>
      <c r="AF229" s="99">
        <v>0</v>
      </c>
      <c r="AG229" s="99">
        <v>0</v>
      </c>
      <c r="AH229" s="99">
        <v>0</v>
      </c>
      <c r="AI229" s="99">
        <v>0</v>
      </c>
      <c r="AJ229" s="99">
        <v>0</v>
      </c>
      <c r="AK229" s="99">
        <v>0</v>
      </c>
      <c r="AL229" s="99">
        <v>0</v>
      </c>
      <c r="AM229" s="99">
        <v>0</v>
      </c>
      <c r="AN229" s="99">
        <v>0</v>
      </c>
      <c r="AO229" s="99">
        <v>0</v>
      </c>
      <c r="AP229" s="99">
        <v>0</v>
      </c>
      <c r="AQ229" s="99">
        <v>0</v>
      </c>
      <c r="AR229" s="99">
        <v>0</v>
      </c>
      <c r="AS229" s="99">
        <v>0</v>
      </c>
      <c r="AT229" s="99">
        <v>0</v>
      </c>
      <c r="AU229" s="99">
        <v>0</v>
      </c>
      <c r="AV229" s="99">
        <v>0</v>
      </c>
      <c r="AW229" s="99">
        <v>0</v>
      </c>
      <c r="AX229" s="99">
        <v>0</v>
      </c>
      <c r="AY229" s="99">
        <v>0</v>
      </c>
      <c r="AZ229" s="99">
        <v>0</v>
      </c>
      <c r="BA229" s="99">
        <v>0</v>
      </c>
      <c r="BB229" s="99">
        <v>0</v>
      </c>
      <c r="BC229" s="99">
        <v>0</v>
      </c>
      <c r="BD229" s="99">
        <v>0</v>
      </c>
      <c r="BE229" s="99">
        <v>0</v>
      </c>
      <c r="BF229" s="110" t="s">
        <v>1460</v>
      </c>
      <c r="BG229" s="110" t="s">
        <v>1460</v>
      </c>
      <c r="BH229" s="110" t="s">
        <v>1460</v>
      </c>
      <c r="BI229" s="110" t="s">
        <v>1460</v>
      </c>
      <c r="BJ229" s="110" t="s">
        <v>1460</v>
      </c>
      <c r="BK229" s="110" t="s">
        <v>1460</v>
      </c>
      <c r="BL229" s="110" t="s">
        <v>1460</v>
      </c>
      <c r="BM229" s="110" t="s">
        <v>1460</v>
      </c>
      <c r="BN229" s="110" t="s">
        <v>1460</v>
      </c>
      <c r="BO229" s="110" t="s">
        <v>1460</v>
      </c>
      <c r="BP229" s="110" t="s">
        <v>1460</v>
      </c>
      <c r="BQ229" s="99">
        <v>0</v>
      </c>
      <c r="BR229" s="99">
        <v>0</v>
      </c>
      <c r="BS229" s="99">
        <v>0</v>
      </c>
      <c r="BT229" s="99">
        <v>0</v>
      </c>
      <c r="BU229" s="99">
        <v>0</v>
      </c>
      <c r="BV229" s="99">
        <v>0</v>
      </c>
      <c r="BW229" s="99">
        <v>0</v>
      </c>
      <c r="BX229" s="99">
        <v>0</v>
      </c>
      <c r="BY229" s="99">
        <v>0</v>
      </c>
      <c r="BZ229" s="99">
        <v>0</v>
      </c>
      <c r="CA229" s="99">
        <v>0</v>
      </c>
      <c r="CB229" s="99">
        <v>0</v>
      </c>
      <c r="CC229" s="99">
        <v>0</v>
      </c>
      <c r="CD229" s="99">
        <v>0</v>
      </c>
      <c r="CE229" s="110" t="s">
        <v>1460</v>
      </c>
      <c r="CF229" s="99">
        <v>0</v>
      </c>
      <c r="CG229" s="99">
        <v>0</v>
      </c>
      <c r="CH229" s="99">
        <v>0</v>
      </c>
      <c r="CI229" s="99">
        <v>0</v>
      </c>
      <c r="CJ229" s="99">
        <v>0</v>
      </c>
      <c r="CK229" s="99">
        <v>0</v>
      </c>
      <c r="CL229" s="99">
        <v>0</v>
      </c>
      <c r="CM229" s="99">
        <v>0</v>
      </c>
      <c r="CN229" s="99">
        <v>0</v>
      </c>
      <c r="CO229" s="99">
        <v>0</v>
      </c>
      <c r="CP229" s="99">
        <v>0</v>
      </c>
      <c r="CQ229" s="110" t="s">
        <v>1460</v>
      </c>
      <c r="CR229" s="113" t="s">
        <v>1460</v>
      </c>
    </row>
    <row r="230" s="93" customFormat="1" ht="15.4" customHeight="1" spans="1:96">
      <c r="A230" s="109" t="s">
        <v>1854</v>
      </c>
      <c r="B230" s="100"/>
      <c r="C230" s="100" t="s">
        <v>1280</v>
      </c>
      <c r="D230" s="100" t="s">
        <v>1855</v>
      </c>
      <c r="E230" s="99">
        <v>0</v>
      </c>
      <c r="F230" s="99">
        <v>0</v>
      </c>
      <c r="G230" s="99">
        <v>0</v>
      </c>
      <c r="H230" s="99">
        <v>0</v>
      </c>
      <c r="I230" s="99">
        <v>0</v>
      </c>
      <c r="J230" s="99">
        <v>0</v>
      </c>
      <c r="K230" s="110" t="s">
        <v>1460</v>
      </c>
      <c r="L230" s="99">
        <v>0</v>
      </c>
      <c r="M230" s="99">
        <v>0</v>
      </c>
      <c r="N230" s="99">
        <v>0</v>
      </c>
      <c r="O230" s="99">
        <v>0</v>
      </c>
      <c r="P230" s="99">
        <v>0</v>
      </c>
      <c r="Q230" s="99">
        <v>0</v>
      </c>
      <c r="R230" s="99">
        <v>0</v>
      </c>
      <c r="S230" s="99">
        <v>0</v>
      </c>
      <c r="T230" s="99">
        <v>0</v>
      </c>
      <c r="U230" s="99">
        <v>0</v>
      </c>
      <c r="V230" s="99">
        <v>0</v>
      </c>
      <c r="W230" s="99">
        <v>0</v>
      </c>
      <c r="X230" s="99">
        <v>0</v>
      </c>
      <c r="Y230" s="99">
        <v>0</v>
      </c>
      <c r="Z230" s="99">
        <v>0</v>
      </c>
      <c r="AA230" s="99">
        <v>0</v>
      </c>
      <c r="AB230" s="99">
        <v>0</v>
      </c>
      <c r="AC230" s="99">
        <v>0</v>
      </c>
      <c r="AD230" s="99">
        <v>0</v>
      </c>
      <c r="AE230" s="99">
        <v>0</v>
      </c>
      <c r="AF230" s="99">
        <v>0</v>
      </c>
      <c r="AG230" s="99">
        <v>0</v>
      </c>
      <c r="AH230" s="99">
        <v>0</v>
      </c>
      <c r="AI230" s="99">
        <v>0</v>
      </c>
      <c r="AJ230" s="99">
        <v>0</v>
      </c>
      <c r="AK230" s="99">
        <v>0</v>
      </c>
      <c r="AL230" s="99">
        <v>0</v>
      </c>
      <c r="AM230" s="99">
        <v>0</v>
      </c>
      <c r="AN230" s="99">
        <v>0</v>
      </c>
      <c r="AO230" s="99">
        <v>0</v>
      </c>
      <c r="AP230" s="99">
        <v>0</v>
      </c>
      <c r="AQ230" s="99">
        <v>0</v>
      </c>
      <c r="AR230" s="99">
        <v>0</v>
      </c>
      <c r="AS230" s="99">
        <v>0</v>
      </c>
      <c r="AT230" s="99">
        <v>0</v>
      </c>
      <c r="AU230" s="99">
        <v>0</v>
      </c>
      <c r="AV230" s="99">
        <v>0</v>
      </c>
      <c r="AW230" s="99">
        <v>0</v>
      </c>
      <c r="AX230" s="99">
        <v>0</v>
      </c>
      <c r="AY230" s="99">
        <v>0</v>
      </c>
      <c r="AZ230" s="99">
        <v>0</v>
      </c>
      <c r="BA230" s="99">
        <v>0</v>
      </c>
      <c r="BB230" s="99">
        <v>0</v>
      </c>
      <c r="BC230" s="99">
        <v>0</v>
      </c>
      <c r="BD230" s="99">
        <v>0</v>
      </c>
      <c r="BE230" s="99">
        <v>0</v>
      </c>
      <c r="BF230" s="110" t="s">
        <v>1460</v>
      </c>
      <c r="BG230" s="110" t="s">
        <v>1460</v>
      </c>
      <c r="BH230" s="110" t="s">
        <v>1460</v>
      </c>
      <c r="BI230" s="110" t="s">
        <v>1460</v>
      </c>
      <c r="BJ230" s="110" t="s">
        <v>1460</v>
      </c>
      <c r="BK230" s="110" t="s">
        <v>1460</v>
      </c>
      <c r="BL230" s="110" t="s">
        <v>1460</v>
      </c>
      <c r="BM230" s="110" t="s">
        <v>1460</v>
      </c>
      <c r="BN230" s="110" t="s">
        <v>1460</v>
      </c>
      <c r="BO230" s="110" t="s">
        <v>1460</v>
      </c>
      <c r="BP230" s="110" t="s">
        <v>1460</v>
      </c>
      <c r="BQ230" s="99">
        <v>0</v>
      </c>
      <c r="BR230" s="99">
        <v>0</v>
      </c>
      <c r="BS230" s="99">
        <v>0</v>
      </c>
      <c r="BT230" s="99">
        <v>0</v>
      </c>
      <c r="BU230" s="99">
        <v>0</v>
      </c>
      <c r="BV230" s="99">
        <v>0</v>
      </c>
      <c r="BW230" s="99">
        <v>0</v>
      </c>
      <c r="BX230" s="99">
        <v>0</v>
      </c>
      <c r="BY230" s="99">
        <v>0</v>
      </c>
      <c r="BZ230" s="99">
        <v>0</v>
      </c>
      <c r="CA230" s="99">
        <v>0</v>
      </c>
      <c r="CB230" s="99">
        <v>0</v>
      </c>
      <c r="CC230" s="99">
        <v>0</v>
      </c>
      <c r="CD230" s="99">
        <v>0</v>
      </c>
      <c r="CE230" s="110" t="s">
        <v>1460</v>
      </c>
      <c r="CF230" s="99">
        <v>0</v>
      </c>
      <c r="CG230" s="99">
        <v>0</v>
      </c>
      <c r="CH230" s="99">
        <v>0</v>
      </c>
      <c r="CI230" s="99">
        <v>0</v>
      </c>
      <c r="CJ230" s="99">
        <v>0</v>
      </c>
      <c r="CK230" s="99">
        <v>0</v>
      </c>
      <c r="CL230" s="99">
        <v>0</v>
      </c>
      <c r="CM230" s="99">
        <v>0</v>
      </c>
      <c r="CN230" s="99">
        <v>0</v>
      </c>
      <c r="CO230" s="99">
        <v>0</v>
      </c>
      <c r="CP230" s="99">
        <v>0</v>
      </c>
      <c r="CQ230" s="110" t="s">
        <v>1460</v>
      </c>
      <c r="CR230" s="113" t="s">
        <v>1460</v>
      </c>
    </row>
    <row r="231" s="93" customFormat="1" ht="15.4" customHeight="1" spans="1:96">
      <c r="A231" s="109" t="s">
        <v>1856</v>
      </c>
      <c r="B231" s="100"/>
      <c r="C231" s="100" t="s">
        <v>1280</v>
      </c>
      <c r="D231" s="100" t="s">
        <v>1857</v>
      </c>
      <c r="E231" s="99">
        <v>0</v>
      </c>
      <c r="F231" s="99">
        <v>0</v>
      </c>
      <c r="G231" s="99">
        <v>0</v>
      </c>
      <c r="H231" s="99">
        <v>0</v>
      </c>
      <c r="I231" s="99">
        <v>0</v>
      </c>
      <c r="J231" s="99">
        <v>0</v>
      </c>
      <c r="K231" s="110" t="s">
        <v>1460</v>
      </c>
      <c r="L231" s="99">
        <v>0</v>
      </c>
      <c r="M231" s="99">
        <v>0</v>
      </c>
      <c r="N231" s="99">
        <v>0</v>
      </c>
      <c r="O231" s="99">
        <v>0</v>
      </c>
      <c r="P231" s="99">
        <v>0</v>
      </c>
      <c r="Q231" s="99">
        <v>0</v>
      </c>
      <c r="R231" s="99">
        <v>0</v>
      </c>
      <c r="S231" s="99">
        <v>0</v>
      </c>
      <c r="T231" s="99">
        <v>0</v>
      </c>
      <c r="U231" s="99">
        <v>0</v>
      </c>
      <c r="V231" s="99">
        <v>0</v>
      </c>
      <c r="W231" s="99">
        <v>0</v>
      </c>
      <c r="X231" s="99">
        <v>0</v>
      </c>
      <c r="Y231" s="99">
        <v>0</v>
      </c>
      <c r="Z231" s="99">
        <v>0</v>
      </c>
      <c r="AA231" s="99">
        <v>0</v>
      </c>
      <c r="AB231" s="99">
        <v>0</v>
      </c>
      <c r="AC231" s="99">
        <v>0</v>
      </c>
      <c r="AD231" s="99">
        <v>0</v>
      </c>
      <c r="AE231" s="99">
        <v>0</v>
      </c>
      <c r="AF231" s="99">
        <v>0</v>
      </c>
      <c r="AG231" s="99">
        <v>0</v>
      </c>
      <c r="AH231" s="99">
        <v>0</v>
      </c>
      <c r="AI231" s="99">
        <v>0</v>
      </c>
      <c r="AJ231" s="99">
        <v>0</v>
      </c>
      <c r="AK231" s="99">
        <v>0</v>
      </c>
      <c r="AL231" s="99">
        <v>0</v>
      </c>
      <c r="AM231" s="99">
        <v>0</v>
      </c>
      <c r="AN231" s="99">
        <v>0</v>
      </c>
      <c r="AO231" s="99">
        <v>0</v>
      </c>
      <c r="AP231" s="99">
        <v>0</v>
      </c>
      <c r="AQ231" s="99">
        <v>0</v>
      </c>
      <c r="AR231" s="99">
        <v>0</v>
      </c>
      <c r="AS231" s="99">
        <v>0</v>
      </c>
      <c r="AT231" s="99">
        <v>0</v>
      </c>
      <c r="AU231" s="99">
        <v>0</v>
      </c>
      <c r="AV231" s="99">
        <v>0</v>
      </c>
      <c r="AW231" s="99">
        <v>0</v>
      </c>
      <c r="AX231" s="99">
        <v>0</v>
      </c>
      <c r="AY231" s="99">
        <v>0</v>
      </c>
      <c r="AZ231" s="99">
        <v>0</v>
      </c>
      <c r="BA231" s="99">
        <v>0</v>
      </c>
      <c r="BB231" s="99">
        <v>0</v>
      </c>
      <c r="BC231" s="99">
        <v>0</v>
      </c>
      <c r="BD231" s="99">
        <v>0</v>
      </c>
      <c r="BE231" s="99">
        <v>0</v>
      </c>
      <c r="BF231" s="110" t="s">
        <v>1460</v>
      </c>
      <c r="BG231" s="110" t="s">
        <v>1460</v>
      </c>
      <c r="BH231" s="110" t="s">
        <v>1460</v>
      </c>
      <c r="BI231" s="110" t="s">
        <v>1460</v>
      </c>
      <c r="BJ231" s="110" t="s">
        <v>1460</v>
      </c>
      <c r="BK231" s="110" t="s">
        <v>1460</v>
      </c>
      <c r="BL231" s="110" t="s">
        <v>1460</v>
      </c>
      <c r="BM231" s="110" t="s">
        <v>1460</v>
      </c>
      <c r="BN231" s="110" t="s">
        <v>1460</v>
      </c>
      <c r="BO231" s="110" t="s">
        <v>1460</v>
      </c>
      <c r="BP231" s="110" t="s">
        <v>1460</v>
      </c>
      <c r="BQ231" s="99">
        <v>0</v>
      </c>
      <c r="BR231" s="99">
        <v>0</v>
      </c>
      <c r="BS231" s="99">
        <v>0</v>
      </c>
      <c r="BT231" s="99">
        <v>0</v>
      </c>
      <c r="BU231" s="99">
        <v>0</v>
      </c>
      <c r="BV231" s="99">
        <v>0</v>
      </c>
      <c r="BW231" s="99">
        <v>0</v>
      </c>
      <c r="BX231" s="99">
        <v>0</v>
      </c>
      <c r="BY231" s="99">
        <v>0</v>
      </c>
      <c r="BZ231" s="99">
        <v>0</v>
      </c>
      <c r="CA231" s="99">
        <v>0</v>
      </c>
      <c r="CB231" s="99">
        <v>0</v>
      </c>
      <c r="CC231" s="99">
        <v>0</v>
      </c>
      <c r="CD231" s="99">
        <v>0</v>
      </c>
      <c r="CE231" s="110" t="s">
        <v>1460</v>
      </c>
      <c r="CF231" s="99">
        <v>0</v>
      </c>
      <c r="CG231" s="99">
        <v>0</v>
      </c>
      <c r="CH231" s="99">
        <v>0</v>
      </c>
      <c r="CI231" s="99">
        <v>0</v>
      </c>
      <c r="CJ231" s="99">
        <v>0</v>
      </c>
      <c r="CK231" s="99">
        <v>0</v>
      </c>
      <c r="CL231" s="99">
        <v>0</v>
      </c>
      <c r="CM231" s="99">
        <v>0</v>
      </c>
      <c r="CN231" s="99">
        <v>0</v>
      </c>
      <c r="CO231" s="99">
        <v>0</v>
      </c>
      <c r="CP231" s="99">
        <v>0</v>
      </c>
      <c r="CQ231" s="110" t="s">
        <v>1460</v>
      </c>
      <c r="CR231" s="113" t="s">
        <v>1460</v>
      </c>
    </row>
    <row r="232" s="93" customFormat="1" ht="15.4" customHeight="1" spans="1:96">
      <c r="A232" s="109" t="s">
        <v>1858</v>
      </c>
      <c r="B232" s="100"/>
      <c r="C232" s="100" t="s">
        <v>1280</v>
      </c>
      <c r="D232" s="100" t="s">
        <v>1859</v>
      </c>
      <c r="E232" s="99">
        <v>0</v>
      </c>
      <c r="F232" s="99">
        <v>0</v>
      </c>
      <c r="G232" s="99">
        <v>0</v>
      </c>
      <c r="H232" s="99">
        <v>0</v>
      </c>
      <c r="I232" s="99">
        <v>0</v>
      </c>
      <c r="J232" s="99">
        <v>0</v>
      </c>
      <c r="K232" s="110" t="s">
        <v>1460</v>
      </c>
      <c r="L232" s="99">
        <v>0</v>
      </c>
      <c r="M232" s="99">
        <v>0</v>
      </c>
      <c r="N232" s="99">
        <v>0</v>
      </c>
      <c r="O232" s="99">
        <v>0</v>
      </c>
      <c r="P232" s="99">
        <v>0</v>
      </c>
      <c r="Q232" s="99">
        <v>0</v>
      </c>
      <c r="R232" s="99">
        <v>0</v>
      </c>
      <c r="S232" s="99">
        <v>0</v>
      </c>
      <c r="T232" s="99">
        <v>0</v>
      </c>
      <c r="U232" s="99">
        <v>0</v>
      </c>
      <c r="V232" s="99">
        <v>0</v>
      </c>
      <c r="W232" s="99">
        <v>0</v>
      </c>
      <c r="X232" s="99">
        <v>0</v>
      </c>
      <c r="Y232" s="99">
        <v>0</v>
      </c>
      <c r="Z232" s="99">
        <v>0</v>
      </c>
      <c r="AA232" s="99">
        <v>0</v>
      </c>
      <c r="AB232" s="99">
        <v>0</v>
      </c>
      <c r="AC232" s="99">
        <v>0</v>
      </c>
      <c r="AD232" s="99">
        <v>0</v>
      </c>
      <c r="AE232" s="99">
        <v>0</v>
      </c>
      <c r="AF232" s="99">
        <v>0</v>
      </c>
      <c r="AG232" s="99">
        <v>0</v>
      </c>
      <c r="AH232" s="99">
        <v>0</v>
      </c>
      <c r="AI232" s="99">
        <v>0</v>
      </c>
      <c r="AJ232" s="99">
        <v>0</v>
      </c>
      <c r="AK232" s="99">
        <v>0</v>
      </c>
      <c r="AL232" s="99">
        <v>0</v>
      </c>
      <c r="AM232" s="99">
        <v>0</v>
      </c>
      <c r="AN232" s="99">
        <v>0</v>
      </c>
      <c r="AO232" s="99">
        <v>0</v>
      </c>
      <c r="AP232" s="99">
        <v>0</v>
      </c>
      <c r="AQ232" s="99">
        <v>0</v>
      </c>
      <c r="AR232" s="99">
        <v>0</v>
      </c>
      <c r="AS232" s="99">
        <v>0</v>
      </c>
      <c r="AT232" s="99">
        <v>0</v>
      </c>
      <c r="AU232" s="99">
        <v>0</v>
      </c>
      <c r="AV232" s="99">
        <v>0</v>
      </c>
      <c r="AW232" s="99">
        <v>0</v>
      </c>
      <c r="AX232" s="99">
        <v>0</v>
      </c>
      <c r="AY232" s="99">
        <v>0</v>
      </c>
      <c r="AZ232" s="99">
        <v>0</v>
      </c>
      <c r="BA232" s="99">
        <v>0</v>
      </c>
      <c r="BB232" s="99">
        <v>0</v>
      </c>
      <c r="BC232" s="99">
        <v>0</v>
      </c>
      <c r="BD232" s="99">
        <v>0</v>
      </c>
      <c r="BE232" s="99">
        <v>0</v>
      </c>
      <c r="BF232" s="110" t="s">
        <v>1460</v>
      </c>
      <c r="BG232" s="110" t="s">
        <v>1460</v>
      </c>
      <c r="BH232" s="110" t="s">
        <v>1460</v>
      </c>
      <c r="BI232" s="110" t="s">
        <v>1460</v>
      </c>
      <c r="BJ232" s="110" t="s">
        <v>1460</v>
      </c>
      <c r="BK232" s="110" t="s">
        <v>1460</v>
      </c>
      <c r="BL232" s="110" t="s">
        <v>1460</v>
      </c>
      <c r="BM232" s="110" t="s">
        <v>1460</v>
      </c>
      <c r="BN232" s="110" t="s">
        <v>1460</v>
      </c>
      <c r="BO232" s="110" t="s">
        <v>1460</v>
      </c>
      <c r="BP232" s="110" t="s">
        <v>1460</v>
      </c>
      <c r="BQ232" s="99">
        <v>0</v>
      </c>
      <c r="BR232" s="99">
        <v>0</v>
      </c>
      <c r="BS232" s="99">
        <v>0</v>
      </c>
      <c r="BT232" s="99">
        <v>0</v>
      </c>
      <c r="BU232" s="99">
        <v>0</v>
      </c>
      <c r="BV232" s="99">
        <v>0</v>
      </c>
      <c r="BW232" s="99">
        <v>0</v>
      </c>
      <c r="BX232" s="99">
        <v>0</v>
      </c>
      <c r="BY232" s="99">
        <v>0</v>
      </c>
      <c r="BZ232" s="99">
        <v>0</v>
      </c>
      <c r="CA232" s="99">
        <v>0</v>
      </c>
      <c r="CB232" s="99">
        <v>0</v>
      </c>
      <c r="CC232" s="99">
        <v>0</v>
      </c>
      <c r="CD232" s="99">
        <v>0</v>
      </c>
      <c r="CE232" s="110" t="s">
        <v>1460</v>
      </c>
      <c r="CF232" s="99">
        <v>0</v>
      </c>
      <c r="CG232" s="99">
        <v>0</v>
      </c>
      <c r="CH232" s="99">
        <v>0</v>
      </c>
      <c r="CI232" s="99">
        <v>0</v>
      </c>
      <c r="CJ232" s="99">
        <v>0</v>
      </c>
      <c r="CK232" s="99">
        <v>0</v>
      </c>
      <c r="CL232" s="99">
        <v>0</v>
      </c>
      <c r="CM232" s="99">
        <v>0</v>
      </c>
      <c r="CN232" s="99">
        <v>0</v>
      </c>
      <c r="CO232" s="99">
        <v>0</v>
      </c>
      <c r="CP232" s="99">
        <v>0</v>
      </c>
      <c r="CQ232" s="110" t="s">
        <v>1460</v>
      </c>
      <c r="CR232" s="113" t="s">
        <v>1460</v>
      </c>
    </row>
    <row r="233" s="93" customFormat="1" ht="15.4" customHeight="1" spans="1:96">
      <c r="A233" s="109" t="s">
        <v>1860</v>
      </c>
      <c r="B233" s="100"/>
      <c r="C233" s="100" t="s">
        <v>1280</v>
      </c>
      <c r="D233" s="100" t="s">
        <v>1022</v>
      </c>
      <c r="E233" s="99">
        <v>4868557.54</v>
      </c>
      <c r="F233" s="99">
        <v>2142432.56</v>
      </c>
      <c r="G233" s="99">
        <v>370041.5</v>
      </c>
      <c r="H233" s="99">
        <v>604316</v>
      </c>
      <c r="I233" s="99">
        <v>556828.7</v>
      </c>
      <c r="J233" s="99">
        <v>451671.37</v>
      </c>
      <c r="K233" s="110" t="s">
        <v>1460</v>
      </c>
      <c r="L233" s="99">
        <v>115000</v>
      </c>
      <c r="M233" s="99">
        <v>0</v>
      </c>
      <c r="N233" s="99">
        <v>44574.99</v>
      </c>
      <c r="O233" s="99">
        <v>2515080.58</v>
      </c>
      <c r="P233" s="99">
        <v>10761.2</v>
      </c>
      <c r="Q233" s="99">
        <v>0</v>
      </c>
      <c r="R233" s="99">
        <v>0</v>
      </c>
      <c r="S233" s="99">
        <v>661</v>
      </c>
      <c r="T233" s="99">
        <v>1100</v>
      </c>
      <c r="U233" s="99">
        <v>0</v>
      </c>
      <c r="V233" s="99">
        <v>2269.78</v>
      </c>
      <c r="W233" s="99">
        <v>0</v>
      </c>
      <c r="X233" s="99">
        <v>9050.82</v>
      </c>
      <c r="Y233" s="99">
        <v>7334.5</v>
      </c>
      <c r="Z233" s="99">
        <v>0</v>
      </c>
      <c r="AA233" s="99">
        <v>5106.4</v>
      </c>
      <c r="AB233" s="99">
        <v>0</v>
      </c>
      <c r="AC233" s="99">
        <v>0</v>
      </c>
      <c r="AD233" s="99">
        <v>0</v>
      </c>
      <c r="AE233" s="99">
        <v>450</v>
      </c>
      <c r="AF233" s="99">
        <v>252285.83</v>
      </c>
      <c r="AG233" s="99">
        <v>0</v>
      </c>
      <c r="AH233" s="99">
        <v>0</v>
      </c>
      <c r="AI233" s="99">
        <v>850</v>
      </c>
      <c r="AJ233" s="99">
        <v>1307000</v>
      </c>
      <c r="AK233" s="99">
        <v>5655.84</v>
      </c>
      <c r="AL233" s="99">
        <v>0</v>
      </c>
      <c r="AM233" s="99">
        <v>0</v>
      </c>
      <c r="AN233" s="99">
        <v>0</v>
      </c>
      <c r="AO233" s="99">
        <v>0</v>
      </c>
      <c r="AP233" s="99">
        <v>912555.21</v>
      </c>
      <c r="AQ233" s="99">
        <v>211044.4</v>
      </c>
      <c r="AR233" s="99">
        <v>0</v>
      </c>
      <c r="AS233" s="99">
        <v>0</v>
      </c>
      <c r="AT233" s="99">
        <v>0</v>
      </c>
      <c r="AU233" s="99">
        <v>0</v>
      </c>
      <c r="AV233" s="99">
        <v>4960</v>
      </c>
      <c r="AW233" s="99">
        <v>4792.5</v>
      </c>
      <c r="AX233" s="99">
        <v>11170</v>
      </c>
      <c r="AY233" s="99">
        <v>0</v>
      </c>
      <c r="AZ233" s="99">
        <v>0</v>
      </c>
      <c r="BA233" s="99">
        <v>0</v>
      </c>
      <c r="BB233" s="99">
        <v>190121.9</v>
      </c>
      <c r="BC233" s="99">
        <v>0</v>
      </c>
      <c r="BD233" s="99">
        <v>0</v>
      </c>
      <c r="BE233" s="99">
        <v>0</v>
      </c>
      <c r="BF233" s="110" t="s">
        <v>1460</v>
      </c>
      <c r="BG233" s="110" t="s">
        <v>1460</v>
      </c>
      <c r="BH233" s="110" t="s">
        <v>1460</v>
      </c>
      <c r="BI233" s="110" t="s">
        <v>1460</v>
      </c>
      <c r="BJ233" s="110" t="s">
        <v>1460</v>
      </c>
      <c r="BK233" s="110" t="s">
        <v>1460</v>
      </c>
      <c r="BL233" s="110" t="s">
        <v>1460</v>
      </c>
      <c r="BM233" s="110" t="s">
        <v>1460</v>
      </c>
      <c r="BN233" s="110" t="s">
        <v>1460</v>
      </c>
      <c r="BO233" s="110" t="s">
        <v>1460</v>
      </c>
      <c r="BP233" s="110" t="s">
        <v>1460</v>
      </c>
      <c r="BQ233" s="99">
        <v>0</v>
      </c>
      <c r="BR233" s="99">
        <v>0</v>
      </c>
      <c r="BS233" s="99">
        <v>0</v>
      </c>
      <c r="BT233" s="99">
        <v>0</v>
      </c>
      <c r="BU233" s="99">
        <v>0</v>
      </c>
      <c r="BV233" s="99">
        <v>0</v>
      </c>
      <c r="BW233" s="99">
        <v>0</v>
      </c>
      <c r="BX233" s="99">
        <v>0</v>
      </c>
      <c r="BY233" s="99">
        <v>0</v>
      </c>
      <c r="BZ233" s="99">
        <v>0</v>
      </c>
      <c r="CA233" s="99">
        <v>0</v>
      </c>
      <c r="CB233" s="99">
        <v>0</v>
      </c>
      <c r="CC233" s="99">
        <v>0</v>
      </c>
      <c r="CD233" s="99">
        <v>0</v>
      </c>
      <c r="CE233" s="110" t="s">
        <v>1460</v>
      </c>
      <c r="CF233" s="99">
        <v>0</v>
      </c>
      <c r="CG233" s="99">
        <v>0</v>
      </c>
      <c r="CH233" s="99">
        <v>0</v>
      </c>
      <c r="CI233" s="99">
        <v>0</v>
      </c>
      <c r="CJ233" s="99">
        <v>0</v>
      </c>
      <c r="CK233" s="99">
        <v>0</v>
      </c>
      <c r="CL233" s="99">
        <v>0</v>
      </c>
      <c r="CM233" s="99">
        <v>0</v>
      </c>
      <c r="CN233" s="99">
        <v>0</v>
      </c>
      <c r="CO233" s="99">
        <v>0</v>
      </c>
      <c r="CP233" s="99">
        <v>0</v>
      </c>
      <c r="CQ233" s="110" t="s">
        <v>1460</v>
      </c>
      <c r="CR233" s="113" t="s">
        <v>1460</v>
      </c>
    </row>
    <row r="234" s="93" customFormat="1" ht="15.4" customHeight="1" spans="1:96">
      <c r="A234" s="109" t="s">
        <v>1861</v>
      </c>
      <c r="B234" s="100"/>
      <c r="C234" s="100" t="s">
        <v>1280</v>
      </c>
      <c r="D234" s="100" t="s">
        <v>1862</v>
      </c>
      <c r="E234" s="99">
        <v>2445680.85</v>
      </c>
      <c r="F234" s="99">
        <v>1566681.86</v>
      </c>
      <c r="G234" s="99">
        <v>245626.5</v>
      </c>
      <c r="H234" s="99">
        <v>504100</v>
      </c>
      <c r="I234" s="99">
        <v>411409.2</v>
      </c>
      <c r="J234" s="99">
        <v>365401.16</v>
      </c>
      <c r="K234" s="110" t="s">
        <v>1460</v>
      </c>
      <c r="L234" s="99">
        <v>26000</v>
      </c>
      <c r="M234" s="99">
        <v>0</v>
      </c>
      <c r="N234" s="99">
        <v>14145</v>
      </c>
      <c r="O234" s="99">
        <v>699854.73</v>
      </c>
      <c r="P234" s="99">
        <v>10761.2</v>
      </c>
      <c r="Q234" s="99">
        <v>0</v>
      </c>
      <c r="R234" s="99">
        <v>0</v>
      </c>
      <c r="S234" s="99">
        <v>661</v>
      </c>
      <c r="T234" s="99">
        <v>1100</v>
      </c>
      <c r="U234" s="99">
        <v>0</v>
      </c>
      <c r="V234" s="99">
        <v>2269.78</v>
      </c>
      <c r="W234" s="99">
        <v>0</v>
      </c>
      <c r="X234" s="99">
        <v>9050.82</v>
      </c>
      <c r="Y234" s="99">
        <v>7334.5</v>
      </c>
      <c r="Z234" s="99">
        <v>0</v>
      </c>
      <c r="AA234" s="99">
        <v>5106.4</v>
      </c>
      <c r="AB234" s="99">
        <v>0</v>
      </c>
      <c r="AC234" s="99">
        <v>0</v>
      </c>
      <c r="AD234" s="99">
        <v>0</v>
      </c>
      <c r="AE234" s="99">
        <v>450</v>
      </c>
      <c r="AF234" s="99">
        <v>252285.83</v>
      </c>
      <c r="AG234" s="99">
        <v>0</v>
      </c>
      <c r="AH234" s="99">
        <v>0</v>
      </c>
      <c r="AI234" s="99">
        <v>850</v>
      </c>
      <c r="AJ234" s="99">
        <v>400000</v>
      </c>
      <c r="AK234" s="99">
        <v>0</v>
      </c>
      <c r="AL234" s="99">
        <v>0</v>
      </c>
      <c r="AM234" s="99">
        <v>0</v>
      </c>
      <c r="AN234" s="99">
        <v>0</v>
      </c>
      <c r="AO234" s="99">
        <v>0</v>
      </c>
      <c r="AP234" s="99">
        <v>9985.2</v>
      </c>
      <c r="AQ234" s="99">
        <v>179144.26</v>
      </c>
      <c r="AR234" s="99">
        <v>0</v>
      </c>
      <c r="AS234" s="99">
        <v>0</v>
      </c>
      <c r="AT234" s="99">
        <v>0</v>
      </c>
      <c r="AU234" s="99">
        <v>0</v>
      </c>
      <c r="AV234" s="99">
        <v>0</v>
      </c>
      <c r="AW234" s="99">
        <v>4792.5</v>
      </c>
      <c r="AX234" s="99">
        <v>11170</v>
      </c>
      <c r="AY234" s="99">
        <v>0</v>
      </c>
      <c r="AZ234" s="99">
        <v>0</v>
      </c>
      <c r="BA234" s="99">
        <v>0</v>
      </c>
      <c r="BB234" s="99">
        <v>163181.76</v>
      </c>
      <c r="BC234" s="99">
        <v>0</v>
      </c>
      <c r="BD234" s="99">
        <v>0</v>
      </c>
      <c r="BE234" s="99">
        <v>0</v>
      </c>
      <c r="BF234" s="110" t="s">
        <v>1460</v>
      </c>
      <c r="BG234" s="110" t="s">
        <v>1460</v>
      </c>
      <c r="BH234" s="110" t="s">
        <v>1460</v>
      </c>
      <c r="BI234" s="110" t="s">
        <v>1460</v>
      </c>
      <c r="BJ234" s="110" t="s">
        <v>1460</v>
      </c>
      <c r="BK234" s="110" t="s">
        <v>1460</v>
      </c>
      <c r="BL234" s="110" t="s">
        <v>1460</v>
      </c>
      <c r="BM234" s="110" t="s">
        <v>1460</v>
      </c>
      <c r="BN234" s="110" t="s">
        <v>1460</v>
      </c>
      <c r="BO234" s="110" t="s">
        <v>1460</v>
      </c>
      <c r="BP234" s="110" t="s">
        <v>1460</v>
      </c>
      <c r="BQ234" s="99">
        <v>0</v>
      </c>
      <c r="BR234" s="99">
        <v>0</v>
      </c>
      <c r="BS234" s="99">
        <v>0</v>
      </c>
      <c r="BT234" s="99">
        <v>0</v>
      </c>
      <c r="BU234" s="99">
        <v>0</v>
      </c>
      <c r="BV234" s="99">
        <v>0</v>
      </c>
      <c r="BW234" s="99">
        <v>0</v>
      </c>
      <c r="BX234" s="99">
        <v>0</v>
      </c>
      <c r="BY234" s="99">
        <v>0</v>
      </c>
      <c r="BZ234" s="99">
        <v>0</v>
      </c>
      <c r="CA234" s="99">
        <v>0</v>
      </c>
      <c r="CB234" s="99">
        <v>0</v>
      </c>
      <c r="CC234" s="99">
        <v>0</v>
      </c>
      <c r="CD234" s="99">
        <v>0</v>
      </c>
      <c r="CE234" s="110" t="s">
        <v>1460</v>
      </c>
      <c r="CF234" s="99">
        <v>0</v>
      </c>
      <c r="CG234" s="99">
        <v>0</v>
      </c>
      <c r="CH234" s="99">
        <v>0</v>
      </c>
      <c r="CI234" s="99">
        <v>0</v>
      </c>
      <c r="CJ234" s="99">
        <v>0</v>
      </c>
      <c r="CK234" s="99">
        <v>0</v>
      </c>
      <c r="CL234" s="99">
        <v>0</v>
      </c>
      <c r="CM234" s="99">
        <v>0</v>
      </c>
      <c r="CN234" s="99">
        <v>0</v>
      </c>
      <c r="CO234" s="99">
        <v>0</v>
      </c>
      <c r="CP234" s="99">
        <v>0</v>
      </c>
      <c r="CQ234" s="110" t="s">
        <v>1460</v>
      </c>
      <c r="CR234" s="113" t="s">
        <v>1460</v>
      </c>
    </row>
    <row r="235" s="93" customFormat="1" ht="15.4" customHeight="1" spans="1:96">
      <c r="A235" s="109" t="s">
        <v>1863</v>
      </c>
      <c r="B235" s="100"/>
      <c r="C235" s="100" t="s">
        <v>1280</v>
      </c>
      <c r="D235" s="100" t="s">
        <v>1864</v>
      </c>
      <c r="E235" s="99">
        <v>400000</v>
      </c>
      <c r="F235" s="99">
        <v>0</v>
      </c>
      <c r="G235" s="99">
        <v>0</v>
      </c>
      <c r="H235" s="99">
        <v>0</v>
      </c>
      <c r="I235" s="99">
        <v>0</v>
      </c>
      <c r="J235" s="99">
        <v>0</v>
      </c>
      <c r="K235" s="110" t="s">
        <v>1460</v>
      </c>
      <c r="L235" s="99">
        <v>0</v>
      </c>
      <c r="M235" s="99">
        <v>0</v>
      </c>
      <c r="N235" s="99">
        <v>0</v>
      </c>
      <c r="O235" s="99">
        <v>400000</v>
      </c>
      <c r="P235" s="99">
        <v>0</v>
      </c>
      <c r="Q235" s="99">
        <v>0</v>
      </c>
      <c r="R235" s="99">
        <v>0</v>
      </c>
      <c r="S235" s="99">
        <v>0</v>
      </c>
      <c r="T235" s="99">
        <v>0</v>
      </c>
      <c r="U235" s="99">
        <v>0</v>
      </c>
      <c r="V235" s="99">
        <v>0</v>
      </c>
      <c r="W235" s="99">
        <v>0</v>
      </c>
      <c r="X235" s="99">
        <v>0</v>
      </c>
      <c r="Y235" s="99">
        <v>0</v>
      </c>
      <c r="Z235" s="99">
        <v>0</v>
      </c>
      <c r="AA235" s="99">
        <v>0</v>
      </c>
      <c r="AB235" s="99">
        <v>0</v>
      </c>
      <c r="AC235" s="99">
        <v>0</v>
      </c>
      <c r="AD235" s="99">
        <v>0</v>
      </c>
      <c r="AE235" s="99">
        <v>0</v>
      </c>
      <c r="AF235" s="99">
        <v>0</v>
      </c>
      <c r="AG235" s="99">
        <v>0</v>
      </c>
      <c r="AH235" s="99">
        <v>0</v>
      </c>
      <c r="AI235" s="99">
        <v>0</v>
      </c>
      <c r="AJ235" s="99">
        <v>400000</v>
      </c>
      <c r="AK235" s="99">
        <v>0</v>
      </c>
      <c r="AL235" s="99">
        <v>0</v>
      </c>
      <c r="AM235" s="99">
        <v>0</v>
      </c>
      <c r="AN235" s="99">
        <v>0</v>
      </c>
      <c r="AO235" s="99">
        <v>0</v>
      </c>
      <c r="AP235" s="99">
        <v>0</v>
      </c>
      <c r="AQ235" s="99">
        <v>0</v>
      </c>
      <c r="AR235" s="99">
        <v>0</v>
      </c>
      <c r="AS235" s="99">
        <v>0</v>
      </c>
      <c r="AT235" s="99">
        <v>0</v>
      </c>
      <c r="AU235" s="99">
        <v>0</v>
      </c>
      <c r="AV235" s="99">
        <v>0</v>
      </c>
      <c r="AW235" s="99">
        <v>0</v>
      </c>
      <c r="AX235" s="99">
        <v>0</v>
      </c>
      <c r="AY235" s="99">
        <v>0</v>
      </c>
      <c r="AZ235" s="99">
        <v>0</v>
      </c>
      <c r="BA235" s="99">
        <v>0</v>
      </c>
      <c r="BB235" s="99">
        <v>0</v>
      </c>
      <c r="BC235" s="99">
        <v>0</v>
      </c>
      <c r="BD235" s="99">
        <v>0</v>
      </c>
      <c r="BE235" s="99">
        <v>0</v>
      </c>
      <c r="BF235" s="110" t="s">
        <v>1460</v>
      </c>
      <c r="BG235" s="110" t="s">
        <v>1460</v>
      </c>
      <c r="BH235" s="110" t="s">
        <v>1460</v>
      </c>
      <c r="BI235" s="110" t="s">
        <v>1460</v>
      </c>
      <c r="BJ235" s="110" t="s">
        <v>1460</v>
      </c>
      <c r="BK235" s="110" t="s">
        <v>1460</v>
      </c>
      <c r="BL235" s="110" t="s">
        <v>1460</v>
      </c>
      <c r="BM235" s="110" t="s">
        <v>1460</v>
      </c>
      <c r="BN235" s="110" t="s">
        <v>1460</v>
      </c>
      <c r="BO235" s="110" t="s">
        <v>1460</v>
      </c>
      <c r="BP235" s="110" t="s">
        <v>1460</v>
      </c>
      <c r="BQ235" s="99">
        <v>0</v>
      </c>
      <c r="BR235" s="99">
        <v>0</v>
      </c>
      <c r="BS235" s="99">
        <v>0</v>
      </c>
      <c r="BT235" s="99">
        <v>0</v>
      </c>
      <c r="BU235" s="99">
        <v>0</v>
      </c>
      <c r="BV235" s="99">
        <v>0</v>
      </c>
      <c r="BW235" s="99">
        <v>0</v>
      </c>
      <c r="BX235" s="99">
        <v>0</v>
      </c>
      <c r="BY235" s="99">
        <v>0</v>
      </c>
      <c r="BZ235" s="99">
        <v>0</v>
      </c>
      <c r="CA235" s="99">
        <v>0</v>
      </c>
      <c r="CB235" s="99">
        <v>0</v>
      </c>
      <c r="CC235" s="99">
        <v>0</v>
      </c>
      <c r="CD235" s="99">
        <v>0</v>
      </c>
      <c r="CE235" s="110" t="s">
        <v>1460</v>
      </c>
      <c r="CF235" s="99">
        <v>0</v>
      </c>
      <c r="CG235" s="99">
        <v>0</v>
      </c>
      <c r="CH235" s="99">
        <v>0</v>
      </c>
      <c r="CI235" s="99">
        <v>0</v>
      </c>
      <c r="CJ235" s="99">
        <v>0</v>
      </c>
      <c r="CK235" s="99">
        <v>0</v>
      </c>
      <c r="CL235" s="99">
        <v>0</v>
      </c>
      <c r="CM235" s="99">
        <v>0</v>
      </c>
      <c r="CN235" s="99">
        <v>0</v>
      </c>
      <c r="CO235" s="99">
        <v>0</v>
      </c>
      <c r="CP235" s="99">
        <v>0</v>
      </c>
      <c r="CQ235" s="110" t="s">
        <v>1460</v>
      </c>
      <c r="CR235" s="113" t="s">
        <v>1460</v>
      </c>
    </row>
    <row r="236" s="93" customFormat="1" ht="15.4" customHeight="1" spans="1:96">
      <c r="A236" s="109" t="s">
        <v>1865</v>
      </c>
      <c r="B236" s="100"/>
      <c r="C236" s="100" t="s">
        <v>1280</v>
      </c>
      <c r="D236" s="100" t="s">
        <v>1866</v>
      </c>
      <c r="E236" s="99">
        <v>0</v>
      </c>
      <c r="F236" s="99">
        <v>0</v>
      </c>
      <c r="G236" s="99">
        <v>0</v>
      </c>
      <c r="H236" s="99">
        <v>0</v>
      </c>
      <c r="I236" s="99">
        <v>0</v>
      </c>
      <c r="J236" s="99">
        <v>0</v>
      </c>
      <c r="K236" s="110" t="s">
        <v>1460</v>
      </c>
      <c r="L236" s="99">
        <v>0</v>
      </c>
      <c r="M236" s="99">
        <v>0</v>
      </c>
      <c r="N236" s="99">
        <v>0</v>
      </c>
      <c r="O236" s="99">
        <v>0</v>
      </c>
      <c r="P236" s="99">
        <v>0</v>
      </c>
      <c r="Q236" s="99">
        <v>0</v>
      </c>
      <c r="R236" s="99">
        <v>0</v>
      </c>
      <c r="S236" s="99">
        <v>0</v>
      </c>
      <c r="T236" s="99">
        <v>0</v>
      </c>
      <c r="U236" s="99">
        <v>0</v>
      </c>
      <c r="V236" s="99">
        <v>0</v>
      </c>
      <c r="W236" s="99">
        <v>0</v>
      </c>
      <c r="X236" s="99">
        <v>0</v>
      </c>
      <c r="Y236" s="99">
        <v>0</v>
      </c>
      <c r="Z236" s="99">
        <v>0</v>
      </c>
      <c r="AA236" s="99">
        <v>0</v>
      </c>
      <c r="AB236" s="99">
        <v>0</v>
      </c>
      <c r="AC236" s="99">
        <v>0</v>
      </c>
      <c r="AD236" s="99">
        <v>0</v>
      </c>
      <c r="AE236" s="99">
        <v>0</v>
      </c>
      <c r="AF236" s="99">
        <v>0</v>
      </c>
      <c r="AG236" s="99">
        <v>0</v>
      </c>
      <c r="AH236" s="99">
        <v>0</v>
      </c>
      <c r="AI236" s="99">
        <v>0</v>
      </c>
      <c r="AJ236" s="99">
        <v>0</v>
      </c>
      <c r="AK236" s="99">
        <v>0</v>
      </c>
      <c r="AL236" s="99">
        <v>0</v>
      </c>
      <c r="AM236" s="99">
        <v>0</v>
      </c>
      <c r="AN236" s="99">
        <v>0</v>
      </c>
      <c r="AO236" s="99">
        <v>0</v>
      </c>
      <c r="AP236" s="99">
        <v>0</v>
      </c>
      <c r="AQ236" s="99">
        <v>0</v>
      </c>
      <c r="AR236" s="99">
        <v>0</v>
      </c>
      <c r="AS236" s="99">
        <v>0</v>
      </c>
      <c r="AT236" s="99">
        <v>0</v>
      </c>
      <c r="AU236" s="99">
        <v>0</v>
      </c>
      <c r="AV236" s="99">
        <v>0</v>
      </c>
      <c r="AW236" s="99">
        <v>0</v>
      </c>
      <c r="AX236" s="99">
        <v>0</v>
      </c>
      <c r="AY236" s="99">
        <v>0</v>
      </c>
      <c r="AZ236" s="99">
        <v>0</v>
      </c>
      <c r="BA236" s="99">
        <v>0</v>
      </c>
      <c r="BB236" s="99">
        <v>0</v>
      </c>
      <c r="BC236" s="99">
        <v>0</v>
      </c>
      <c r="BD236" s="99">
        <v>0</v>
      </c>
      <c r="BE236" s="99">
        <v>0</v>
      </c>
      <c r="BF236" s="110" t="s">
        <v>1460</v>
      </c>
      <c r="BG236" s="110" t="s">
        <v>1460</v>
      </c>
      <c r="BH236" s="110" t="s">
        <v>1460</v>
      </c>
      <c r="BI236" s="110" t="s">
        <v>1460</v>
      </c>
      <c r="BJ236" s="110" t="s">
        <v>1460</v>
      </c>
      <c r="BK236" s="110" t="s">
        <v>1460</v>
      </c>
      <c r="BL236" s="110" t="s">
        <v>1460</v>
      </c>
      <c r="BM236" s="110" t="s">
        <v>1460</v>
      </c>
      <c r="BN236" s="110" t="s">
        <v>1460</v>
      </c>
      <c r="BO236" s="110" t="s">
        <v>1460</v>
      </c>
      <c r="BP236" s="110" t="s">
        <v>1460</v>
      </c>
      <c r="BQ236" s="99">
        <v>0</v>
      </c>
      <c r="BR236" s="99">
        <v>0</v>
      </c>
      <c r="BS236" s="99">
        <v>0</v>
      </c>
      <c r="BT236" s="99">
        <v>0</v>
      </c>
      <c r="BU236" s="99">
        <v>0</v>
      </c>
      <c r="BV236" s="99">
        <v>0</v>
      </c>
      <c r="BW236" s="99">
        <v>0</v>
      </c>
      <c r="BX236" s="99">
        <v>0</v>
      </c>
      <c r="BY236" s="99">
        <v>0</v>
      </c>
      <c r="BZ236" s="99">
        <v>0</v>
      </c>
      <c r="CA236" s="99">
        <v>0</v>
      </c>
      <c r="CB236" s="99">
        <v>0</v>
      </c>
      <c r="CC236" s="99">
        <v>0</v>
      </c>
      <c r="CD236" s="99">
        <v>0</v>
      </c>
      <c r="CE236" s="110" t="s">
        <v>1460</v>
      </c>
      <c r="CF236" s="99">
        <v>0</v>
      </c>
      <c r="CG236" s="99">
        <v>0</v>
      </c>
      <c r="CH236" s="99">
        <v>0</v>
      </c>
      <c r="CI236" s="99">
        <v>0</v>
      </c>
      <c r="CJ236" s="99">
        <v>0</v>
      </c>
      <c r="CK236" s="99">
        <v>0</v>
      </c>
      <c r="CL236" s="99">
        <v>0</v>
      </c>
      <c r="CM236" s="99">
        <v>0</v>
      </c>
      <c r="CN236" s="99">
        <v>0</v>
      </c>
      <c r="CO236" s="99">
        <v>0</v>
      </c>
      <c r="CP236" s="99">
        <v>0</v>
      </c>
      <c r="CQ236" s="110" t="s">
        <v>1460</v>
      </c>
      <c r="CR236" s="113" t="s">
        <v>1460</v>
      </c>
    </row>
    <row r="237" s="93" customFormat="1" ht="15.4" customHeight="1" spans="1:96">
      <c r="A237" s="109" t="s">
        <v>1867</v>
      </c>
      <c r="B237" s="100"/>
      <c r="C237" s="100" t="s">
        <v>1280</v>
      </c>
      <c r="D237" s="100" t="s">
        <v>1868</v>
      </c>
      <c r="E237" s="99">
        <v>2045680.85</v>
      </c>
      <c r="F237" s="99">
        <v>1566681.86</v>
      </c>
      <c r="G237" s="99">
        <v>245626.5</v>
      </c>
      <c r="H237" s="99">
        <v>504100</v>
      </c>
      <c r="I237" s="99">
        <v>411409.2</v>
      </c>
      <c r="J237" s="99">
        <v>365401.16</v>
      </c>
      <c r="K237" s="110" t="s">
        <v>1460</v>
      </c>
      <c r="L237" s="99">
        <v>26000</v>
      </c>
      <c r="M237" s="99">
        <v>0</v>
      </c>
      <c r="N237" s="99">
        <v>14145</v>
      </c>
      <c r="O237" s="99">
        <v>299854.73</v>
      </c>
      <c r="P237" s="99">
        <v>10761.2</v>
      </c>
      <c r="Q237" s="99">
        <v>0</v>
      </c>
      <c r="R237" s="99">
        <v>0</v>
      </c>
      <c r="S237" s="99">
        <v>661</v>
      </c>
      <c r="T237" s="99">
        <v>1100</v>
      </c>
      <c r="U237" s="99">
        <v>0</v>
      </c>
      <c r="V237" s="99">
        <v>2269.78</v>
      </c>
      <c r="W237" s="99">
        <v>0</v>
      </c>
      <c r="X237" s="99">
        <v>9050.82</v>
      </c>
      <c r="Y237" s="99">
        <v>7334.5</v>
      </c>
      <c r="Z237" s="99">
        <v>0</v>
      </c>
      <c r="AA237" s="99">
        <v>5106.4</v>
      </c>
      <c r="AB237" s="99">
        <v>0</v>
      </c>
      <c r="AC237" s="99">
        <v>0</v>
      </c>
      <c r="AD237" s="99">
        <v>0</v>
      </c>
      <c r="AE237" s="99">
        <v>450</v>
      </c>
      <c r="AF237" s="99">
        <v>252285.83</v>
      </c>
      <c r="AG237" s="99">
        <v>0</v>
      </c>
      <c r="AH237" s="99">
        <v>0</v>
      </c>
      <c r="AI237" s="99">
        <v>850</v>
      </c>
      <c r="AJ237" s="99">
        <v>0</v>
      </c>
      <c r="AK237" s="99">
        <v>0</v>
      </c>
      <c r="AL237" s="99">
        <v>0</v>
      </c>
      <c r="AM237" s="99">
        <v>0</v>
      </c>
      <c r="AN237" s="99">
        <v>0</v>
      </c>
      <c r="AO237" s="99">
        <v>0</v>
      </c>
      <c r="AP237" s="99">
        <v>9985.2</v>
      </c>
      <c r="AQ237" s="99">
        <v>179144.26</v>
      </c>
      <c r="AR237" s="99">
        <v>0</v>
      </c>
      <c r="AS237" s="99">
        <v>0</v>
      </c>
      <c r="AT237" s="99">
        <v>0</v>
      </c>
      <c r="AU237" s="99">
        <v>0</v>
      </c>
      <c r="AV237" s="99">
        <v>0</v>
      </c>
      <c r="AW237" s="99">
        <v>4792.5</v>
      </c>
      <c r="AX237" s="99">
        <v>11170</v>
      </c>
      <c r="AY237" s="99">
        <v>0</v>
      </c>
      <c r="AZ237" s="99">
        <v>0</v>
      </c>
      <c r="BA237" s="99">
        <v>0</v>
      </c>
      <c r="BB237" s="99">
        <v>163181.76</v>
      </c>
      <c r="BC237" s="99">
        <v>0</v>
      </c>
      <c r="BD237" s="99">
        <v>0</v>
      </c>
      <c r="BE237" s="99">
        <v>0</v>
      </c>
      <c r="BF237" s="110" t="s">
        <v>1460</v>
      </c>
      <c r="BG237" s="110" t="s">
        <v>1460</v>
      </c>
      <c r="BH237" s="110" t="s">
        <v>1460</v>
      </c>
      <c r="BI237" s="110" t="s">
        <v>1460</v>
      </c>
      <c r="BJ237" s="110" t="s">
        <v>1460</v>
      </c>
      <c r="BK237" s="110" t="s">
        <v>1460</v>
      </c>
      <c r="BL237" s="110" t="s">
        <v>1460</v>
      </c>
      <c r="BM237" s="110" t="s">
        <v>1460</v>
      </c>
      <c r="BN237" s="110" t="s">
        <v>1460</v>
      </c>
      <c r="BO237" s="110" t="s">
        <v>1460</v>
      </c>
      <c r="BP237" s="110" t="s">
        <v>1460</v>
      </c>
      <c r="BQ237" s="99">
        <v>0</v>
      </c>
      <c r="BR237" s="99">
        <v>0</v>
      </c>
      <c r="BS237" s="99">
        <v>0</v>
      </c>
      <c r="BT237" s="99">
        <v>0</v>
      </c>
      <c r="BU237" s="99">
        <v>0</v>
      </c>
      <c r="BV237" s="99">
        <v>0</v>
      </c>
      <c r="BW237" s="99">
        <v>0</v>
      </c>
      <c r="BX237" s="99">
        <v>0</v>
      </c>
      <c r="BY237" s="99">
        <v>0</v>
      </c>
      <c r="BZ237" s="99">
        <v>0</v>
      </c>
      <c r="CA237" s="99">
        <v>0</v>
      </c>
      <c r="CB237" s="99">
        <v>0</v>
      </c>
      <c r="CC237" s="99">
        <v>0</v>
      </c>
      <c r="CD237" s="99">
        <v>0</v>
      </c>
      <c r="CE237" s="110" t="s">
        <v>1460</v>
      </c>
      <c r="CF237" s="99">
        <v>0</v>
      </c>
      <c r="CG237" s="99">
        <v>0</v>
      </c>
      <c r="CH237" s="99">
        <v>0</v>
      </c>
      <c r="CI237" s="99">
        <v>0</v>
      </c>
      <c r="CJ237" s="99">
        <v>0</v>
      </c>
      <c r="CK237" s="99">
        <v>0</v>
      </c>
      <c r="CL237" s="99">
        <v>0</v>
      </c>
      <c r="CM237" s="99">
        <v>0</v>
      </c>
      <c r="CN237" s="99">
        <v>0</v>
      </c>
      <c r="CO237" s="99">
        <v>0</v>
      </c>
      <c r="CP237" s="99">
        <v>0</v>
      </c>
      <c r="CQ237" s="110" t="s">
        <v>1460</v>
      </c>
      <c r="CR237" s="113" t="s">
        <v>1460</v>
      </c>
    </row>
    <row r="238" s="93" customFormat="1" ht="15.4" customHeight="1" spans="1:96">
      <c r="A238" s="109" t="s">
        <v>1869</v>
      </c>
      <c r="B238" s="100"/>
      <c r="C238" s="100" t="s">
        <v>1280</v>
      </c>
      <c r="D238" s="100" t="s">
        <v>1870</v>
      </c>
      <c r="E238" s="99">
        <v>582876.69</v>
      </c>
      <c r="F238" s="99">
        <v>545320.71</v>
      </c>
      <c r="G238" s="99">
        <v>124415</v>
      </c>
      <c r="H238" s="99">
        <v>100216</v>
      </c>
      <c r="I238" s="99">
        <v>145419.5</v>
      </c>
      <c r="J238" s="99">
        <v>86270.21</v>
      </c>
      <c r="K238" s="110" t="s">
        <v>1460</v>
      </c>
      <c r="L238" s="99">
        <v>89000</v>
      </c>
      <c r="M238" s="99">
        <v>0</v>
      </c>
      <c r="N238" s="99">
        <v>0</v>
      </c>
      <c r="O238" s="99">
        <v>5655.84</v>
      </c>
      <c r="P238" s="99">
        <v>0</v>
      </c>
      <c r="Q238" s="99">
        <v>0</v>
      </c>
      <c r="R238" s="99">
        <v>0</v>
      </c>
      <c r="S238" s="99">
        <v>0</v>
      </c>
      <c r="T238" s="99">
        <v>0</v>
      </c>
      <c r="U238" s="99">
        <v>0</v>
      </c>
      <c r="V238" s="99">
        <v>0</v>
      </c>
      <c r="W238" s="99">
        <v>0</v>
      </c>
      <c r="X238" s="99">
        <v>0</v>
      </c>
      <c r="Y238" s="99">
        <v>0</v>
      </c>
      <c r="Z238" s="99">
        <v>0</v>
      </c>
      <c r="AA238" s="99">
        <v>0</v>
      </c>
      <c r="AB238" s="99">
        <v>0</v>
      </c>
      <c r="AC238" s="99">
        <v>0</v>
      </c>
      <c r="AD238" s="99">
        <v>0</v>
      </c>
      <c r="AE238" s="99">
        <v>0</v>
      </c>
      <c r="AF238" s="99">
        <v>0</v>
      </c>
      <c r="AG238" s="99">
        <v>0</v>
      </c>
      <c r="AH238" s="99">
        <v>0</v>
      </c>
      <c r="AI238" s="99">
        <v>0</v>
      </c>
      <c r="AJ238" s="99">
        <v>0</v>
      </c>
      <c r="AK238" s="99">
        <v>5655.84</v>
      </c>
      <c r="AL238" s="99">
        <v>0</v>
      </c>
      <c r="AM238" s="99">
        <v>0</v>
      </c>
      <c r="AN238" s="99">
        <v>0</v>
      </c>
      <c r="AO238" s="99">
        <v>0</v>
      </c>
      <c r="AP238" s="99">
        <v>0</v>
      </c>
      <c r="AQ238" s="99">
        <v>31900.14</v>
      </c>
      <c r="AR238" s="99">
        <v>0</v>
      </c>
      <c r="AS238" s="99">
        <v>0</v>
      </c>
      <c r="AT238" s="99">
        <v>0</v>
      </c>
      <c r="AU238" s="99">
        <v>0</v>
      </c>
      <c r="AV238" s="99">
        <v>4960</v>
      </c>
      <c r="AW238" s="99">
        <v>0</v>
      </c>
      <c r="AX238" s="99">
        <v>0</v>
      </c>
      <c r="AY238" s="99">
        <v>0</v>
      </c>
      <c r="AZ238" s="99">
        <v>0</v>
      </c>
      <c r="BA238" s="99">
        <v>0</v>
      </c>
      <c r="BB238" s="99">
        <v>26940.14</v>
      </c>
      <c r="BC238" s="99">
        <v>0</v>
      </c>
      <c r="BD238" s="99">
        <v>0</v>
      </c>
      <c r="BE238" s="99">
        <v>0</v>
      </c>
      <c r="BF238" s="110" t="s">
        <v>1460</v>
      </c>
      <c r="BG238" s="110" t="s">
        <v>1460</v>
      </c>
      <c r="BH238" s="110" t="s">
        <v>1460</v>
      </c>
      <c r="BI238" s="110" t="s">
        <v>1460</v>
      </c>
      <c r="BJ238" s="110" t="s">
        <v>1460</v>
      </c>
      <c r="BK238" s="110" t="s">
        <v>1460</v>
      </c>
      <c r="BL238" s="110" t="s">
        <v>1460</v>
      </c>
      <c r="BM238" s="110" t="s">
        <v>1460</v>
      </c>
      <c r="BN238" s="110" t="s">
        <v>1460</v>
      </c>
      <c r="BO238" s="110" t="s">
        <v>1460</v>
      </c>
      <c r="BP238" s="110" t="s">
        <v>1460</v>
      </c>
      <c r="BQ238" s="99">
        <v>0</v>
      </c>
      <c r="BR238" s="99">
        <v>0</v>
      </c>
      <c r="BS238" s="99">
        <v>0</v>
      </c>
      <c r="BT238" s="99">
        <v>0</v>
      </c>
      <c r="BU238" s="99">
        <v>0</v>
      </c>
      <c r="BV238" s="99">
        <v>0</v>
      </c>
      <c r="BW238" s="99">
        <v>0</v>
      </c>
      <c r="BX238" s="99">
        <v>0</v>
      </c>
      <c r="BY238" s="99">
        <v>0</v>
      </c>
      <c r="BZ238" s="99">
        <v>0</v>
      </c>
      <c r="CA238" s="99">
        <v>0</v>
      </c>
      <c r="CB238" s="99">
        <v>0</v>
      </c>
      <c r="CC238" s="99">
        <v>0</v>
      </c>
      <c r="CD238" s="99">
        <v>0</v>
      </c>
      <c r="CE238" s="110" t="s">
        <v>1460</v>
      </c>
      <c r="CF238" s="99">
        <v>0</v>
      </c>
      <c r="CG238" s="99">
        <v>0</v>
      </c>
      <c r="CH238" s="99">
        <v>0</v>
      </c>
      <c r="CI238" s="99">
        <v>0</v>
      </c>
      <c r="CJ238" s="99">
        <v>0</v>
      </c>
      <c r="CK238" s="99">
        <v>0</v>
      </c>
      <c r="CL238" s="99">
        <v>0</v>
      </c>
      <c r="CM238" s="99">
        <v>0</v>
      </c>
      <c r="CN238" s="99">
        <v>0</v>
      </c>
      <c r="CO238" s="99">
        <v>0</v>
      </c>
      <c r="CP238" s="99">
        <v>0</v>
      </c>
      <c r="CQ238" s="110" t="s">
        <v>1460</v>
      </c>
      <c r="CR238" s="113" t="s">
        <v>1460</v>
      </c>
    </row>
    <row r="239" s="93" customFormat="1" ht="15.4" customHeight="1" spans="1:96">
      <c r="A239" s="109" t="s">
        <v>1871</v>
      </c>
      <c r="B239" s="100"/>
      <c r="C239" s="100" t="s">
        <v>1280</v>
      </c>
      <c r="D239" s="100" t="s">
        <v>1465</v>
      </c>
      <c r="E239" s="99">
        <v>582876.69</v>
      </c>
      <c r="F239" s="99">
        <v>545320.71</v>
      </c>
      <c r="G239" s="99">
        <v>124415</v>
      </c>
      <c r="H239" s="99">
        <v>100216</v>
      </c>
      <c r="I239" s="99">
        <v>145419.5</v>
      </c>
      <c r="J239" s="99">
        <v>86270.21</v>
      </c>
      <c r="K239" s="110" t="s">
        <v>1460</v>
      </c>
      <c r="L239" s="99">
        <v>89000</v>
      </c>
      <c r="M239" s="99">
        <v>0</v>
      </c>
      <c r="N239" s="99">
        <v>0</v>
      </c>
      <c r="O239" s="99">
        <v>5655.84</v>
      </c>
      <c r="P239" s="99">
        <v>0</v>
      </c>
      <c r="Q239" s="99">
        <v>0</v>
      </c>
      <c r="R239" s="99">
        <v>0</v>
      </c>
      <c r="S239" s="99">
        <v>0</v>
      </c>
      <c r="T239" s="99">
        <v>0</v>
      </c>
      <c r="U239" s="99">
        <v>0</v>
      </c>
      <c r="V239" s="99">
        <v>0</v>
      </c>
      <c r="W239" s="99">
        <v>0</v>
      </c>
      <c r="X239" s="99">
        <v>0</v>
      </c>
      <c r="Y239" s="99">
        <v>0</v>
      </c>
      <c r="Z239" s="99">
        <v>0</v>
      </c>
      <c r="AA239" s="99">
        <v>0</v>
      </c>
      <c r="AB239" s="99">
        <v>0</v>
      </c>
      <c r="AC239" s="99">
        <v>0</v>
      </c>
      <c r="AD239" s="99">
        <v>0</v>
      </c>
      <c r="AE239" s="99">
        <v>0</v>
      </c>
      <c r="AF239" s="99">
        <v>0</v>
      </c>
      <c r="AG239" s="99">
        <v>0</v>
      </c>
      <c r="AH239" s="99">
        <v>0</v>
      </c>
      <c r="AI239" s="99">
        <v>0</v>
      </c>
      <c r="AJ239" s="99">
        <v>0</v>
      </c>
      <c r="AK239" s="99">
        <v>5655.84</v>
      </c>
      <c r="AL239" s="99">
        <v>0</v>
      </c>
      <c r="AM239" s="99">
        <v>0</v>
      </c>
      <c r="AN239" s="99">
        <v>0</v>
      </c>
      <c r="AO239" s="99">
        <v>0</v>
      </c>
      <c r="AP239" s="99">
        <v>0</v>
      </c>
      <c r="AQ239" s="99">
        <v>31900.14</v>
      </c>
      <c r="AR239" s="99">
        <v>0</v>
      </c>
      <c r="AS239" s="99">
        <v>0</v>
      </c>
      <c r="AT239" s="99">
        <v>0</v>
      </c>
      <c r="AU239" s="99">
        <v>0</v>
      </c>
      <c r="AV239" s="99">
        <v>4960</v>
      </c>
      <c r="AW239" s="99">
        <v>0</v>
      </c>
      <c r="AX239" s="99">
        <v>0</v>
      </c>
      <c r="AY239" s="99">
        <v>0</v>
      </c>
      <c r="AZ239" s="99">
        <v>0</v>
      </c>
      <c r="BA239" s="99">
        <v>0</v>
      </c>
      <c r="BB239" s="99">
        <v>26940.14</v>
      </c>
      <c r="BC239" s="99">
        <v>0</v>
      </c>
      <c r="BD239" s="99">
        <v>0</v>
      </c>
      <c r="BE239" s="99">
        <v>0</v>
      </c>
      <c r="BF239" s="110" t="s">
        <v>1460</v>
      </c>
      <c r="BG239" s="110" t="s">
        <v>1460</v>
      </c>
      <c r="BH239" s="110" t="s">
        <v>1460</v>
      </c>
      <c r="BI239" s="110" t="s">
        <v>1460</v>
      </c>
      <c r="BJ239" s="110" t="s">
        <v>1460</v>
      </c>
      <c r="BK239" s="110" t="s">
        <v>1460</v>
      </c>
      <c r="BL239" s="110" t="s">
        <v>1460</v>
      </c>
      <c r="BM239" s="110" t="s">
        <v>1460</v>
      </c>
      <c r="BN239" s="110" t="s">
        <v>1460</v>
      </c>
      <c r="BO239" s="110" t="s">
        <v>1460</v>
      </c>
      <c r="BP239" s="110" t="s">
        <v>1460</v>
      </c>
      <c r="BQ239" s="99">
        <v>0</v>
      </c>
      <c r="BR239" s="99">
        <v>0</v>
      </c>
      <c r="BS239" s="99">
        <v>0</v>
      </c>
      <c r="BT239" s="99">
        <v>0</v>
      </c>
      <c r="BU239" s="99">
        <v>0</v>
      </c>
      <c r="BV239" s="99">
        <v>0</v>
      </c>
      <c r="BW239" s="99">
        <v>0</v>
      </c>
      <c r="BX239" s="99">
        <v>0</v>
      </c>
      <c r="BY239" s="99">
        <v>0</v>
      </c>
      <c r="BZ239" s="99">
        <v>0</v>
      </c>
      <c r="CA239" s="99">
        <v>0</v>
      </c>
      <c r="CB239" s="99">
        <v>0</v>
      </c>
      <c r="CC239" s="99">
        <v>0</v>
      </c>
      <c r="CD239" s="99">
        <v>0</v>
      </c>
      <c r="CE239" s="110" t="s">
        <v>1460</v>
      </c>
      <c r="CF239" s="99">
        <v>0</v>
      </c>
      <c r="CG239" s="99">
        <v>0</v>
      </c>
      <c r="CH239" s="99">
        <v>0</v>
      </c>
      <c r="CI239" s="99">
        <v>0</v>
      </c>
      <c r="CJ239" s="99">
        <v>0</v>
      </c>
      <c r="CK239" s="99">
        <v>0</v>
      </c>
      <c r="CL239" s="99">
        <v>0</v>
      </c>
      <c r="CM239" s="99">
        <v>0</v>
      </c>
      <c r="CN239" s="99">
        <v>0</v>
      </c>
      <c r="CO239" s="99">
        <v>0</v>
      </c>
      <c r="CP239" s="99">
        <v>0</v>
      </c>
      <c r="CQ239" s="110" t="s">
        <v>1460</v>
      </c>
      <c r="CR239" s="113" t="s">
        <v>1460</v>
      </c>
    </row>
    <row r="240" s="93" customFormat="1" ht="15.4" customHeight="1" spans="1:96">
      <c r="A240" s="109" t="s">
        <v>1872</v>
      </c>
      <c r="B240" s="100"/>
      <c r="C240" s="100" t="s">
        <v>1280</v>
      </c>
      <c r="D240" s="100" t="s">
        <v>1467</v>
      </c>
      <c r="E240" s="99">
        <v>0</v>
      </c>
      <c r="F240" s="99">
        <v>0</v>
      </c>
      <c r="G240" s="99">
        <v>0</v>
      </c>
      <c r="H240" s="99">
        <v>0</v>
      </c>
      <c r="I240" s="99">
        <v>0</v>
      </c>
      <c r="J240" s="99">
        <v>0</v>
      </c>
      <c r="K240" s="110" t="s">
        <v>1460</v>
      </c>
      <c r="L240" s="99">
        <v>0</v>
      </c>
      <c r="M240" s="99">
        <v>0</v>
      </c>
      <c r="N240" s="99">
        <v>0</v>
      </c>
      <c r="O240" s="99">
        <v>0</v>
      </c>
      <c r="P240" s="99">
        <v>0</v>
      </c>
      <c r="Q240" s="99">
        <v>0</v>
      </c>
      <c r="R240" s="99">
        <v>0</v>
      </c>
      <c r="S240" s="99">
        <v>0</v>
      </c>
      <c r="T240" s="99">
        <v>0</v>
      </c>
      <c r="U240" s="99">
        <v>0</v>
      </c>
      <c r="V240" s="99">
        <v>0</v>
      </c>
      <c r="W240" s="99">
        <v>0</v>
      </c>
      <c r="X240" s="99">
        <v>0</v>
      </c>
      <c r="Y240" s="99">
        <v>0</v>
      </c>
      <c r="Z240" s="99">
        <v>0</v>
      </c>
      <c r="AA240" s="99">
        <v>0</v>
      </c>
      <c r="AB240" s="99">
        <v>0</v>
      </c>
      <c r="AC240" s="99">
        <v>0</v>
      </c>
      <c r="AD240" s="99">
        <v>0</v>
      </c>
      <c r="AE240" s="99">
        <v>0</v>
      </c>
      <c r="AF240" s="99">
        <v>0</v>
      </c>
      <c r="AG240" s="99">
        <v>0</v>
      </c>
      <c r="AH240" s="99">
        <v>0</v>
      </c>
      <c r="AI240" s="99">
        <v>0</v>
      </c>
      <c r="AJ240" s="99">
        <v>0</v>
      </c>
      <c r="AK240" s="99">
        <v>0</v>
      </c>
      <c r="AL240" s="99">
        <v>0</v>
      </c>
      <c r="AM240" s="99">
        <v>0</v>
      </c>
      <c r="AN240" s="99">
        <v>0</v>
      </c>
      <c r="AO240" s="99">
        <v>0</v>
      </c>
      <c r="AP240" s="99">
        <v>0</v>
      </c>
      <c r="AQ240" s="99">
        <v>0</v>
      </c>
      <c r="AR240" s="99">
        <v>0</v>
      </c>
      <c r="AS240" s="99">
        <v>0</v>
      </c>
      <c r="AT240" s="99">
        <v>0</v>
      </c>
      <c r="AU240" s="99">
        <v>0</v>
      </c>
      <c r="AV240" s="99">
        <v>0</v>
      </c>
      <c r="AW240" s="99">
        <v>0</v>
      </c>
      <c r="AX240" s="99">
        <v>0</v>
      </c>
      <c r="AY240" s="99">
        <v>0</v>
      </c>
      <c r="AZ240" s="99">
        <v>0</v>
      </c>
      <c r="BA240" s="99">
        <v>0</v>
      </c>
      <c r="BB240" s="99">
        <v>0</v>
      </c>
      <c r="BC240" s="99">
        <v>0</v>
      </c>
      <c r="BD240" s="99">
        <v>0</v>
      </c>
      <c r="BE240" s="99">
        <v>0</v>
      </c>
      <c r="BF240" s="110" t="s">
        <v>1460</v>
      </c>
      <c r="BG240" s="110" t="s">
        <v>1460</v>
      </c>
      <c r="BH240" s="110" t="s">
        <v>1460</v>
      </c>
      <c r="BI240" s="110" t="s">
        <v>1460</v>
      </c>
      <c r="BJ240" s="110" t="s">
        <v>1460</v>
      </c>
      <c r="BK240" s="110" t="s">
        <v>1460</v>
      </c>
      <c r="BL240" s="110" t="s">
        <v>1460</v>
      </c>
      <c r="BM240" s="110" t="s">
        <v>1460</v>
      </c>
      <c r="BN240" s="110" t="s">
        <v>1460</v>
      </c>
      <c r="BO240" s="110" t="s">
        <v>1460</v>
      </c>
      <c r="BP240" s="110" t="s">
        <v>1460</v>
      </c>
      <c r="BQ240" s="99">
        <v>0</v>
      </c>
      <c r="BR240" s="99">
        <v>0</v>
      </c>
      <c r="BS240" s="99">
        <v>0</v>
      </c>
      <c r="BT240" s="99">
        <v>0</v>
      </c>
      <c r="BU240" s="99">
        <v>0</v>
      </c>
      <c r="BV240" s="99">
        <v>0</v>
      </c>
      <c r="BW240" s="99">
        <v>0</v>
      </c>
      <c r="BX240" s="99">
        <v>0</v>
      </c>
      <c r="BY240" s="99">
        <v>0</v>
      </c>
      <c r="BZ240" s="99">
        <v>0</v>
      </c>
      <c r="CA240" s="99">
        <v>0</v>
      </c>
      <c r="CB240" s="99">
        <v>0</v>
      </c>
      <c r="CC240" s="99">
        <v>0</v>
      </c>
      <c r="CD240" s="99">
        <v>0</v>
      </c>
      <c r="CE240" s="110" t="s">
        <v>1460</v>
      </c>
      <c r="CF240" s="99">
        <v>0</v>
      </c>
      <c r="CG240" s="99">
        <v>0</v>
      </c>
      <c r="CH240" s="99">
        <v>0</v>
      </c>
      <c r="CI240" s="99">
        <v>0</v>
      </c>
      <c r="CJ240" s="99">
        <v>0</v>
      </c>
      <c r="CK240" s="99">
        <v>0</v>
      </c>
      <c r="CL240" s="99">
        <v>0</v>
      </c>
      <c r="CM240" s="99">
        <v>0</v>
      </c>
      <c r="CN240" s="99">
        <v>0</v>
      </c>
      <c r="CO240" s="99">
        <v>0</v>
      </c>
      <c r="CP240" s="99">
        <v>0</v>
      </c>
      <c r="CQ240" s="110" t="s">
        <v>1460</v>
      </c>
      <c r="CR240" s="113" t="s">
        <v>1460</v>
      </c>
    </row>
    <row r="241" s="93" customFormat="1" ht="15.4" customHeight="1" spans="1:96">
      <c r="A241" s="109" t="s">
        <v>1873</v>
      </c>
      <c r="B241" s="100"/>
      <c r="C241" s="100" t="s">
        <v>1280</v>
      </c>
      <c r="D241" s="100" t="s">
        <v>1874</v>
      </c>
      <c r="E241" s="99">
        <v>0</v>
      </c>
      <c r="F241" s="99">
        <v>0</v>
      </c>
      <c r="G241" s="99">
        <v>0</v>
      </c>
      <c r="H241" s="99">
        <v>0</v>
      </c>
      <c r="I241" s="99">
        <v>0</v>
      </c>
      <c r="J241" s="99">
        <v>0</v>
      </c>
      <c r="K241" s="110" t="s">
        <v>1460</v>
      </c>
      <c r="L241" s="99">
        <v>0</v>
      </c>
      <c r="M241" s="99">
        <v>0</v>
      </c>
      <c r="N241" s="99">
        <v>0</v>
      </c>
      <c r="O241" s="99">
        <v>0</v>
      </c>
      <c r="P241" s="99">
        <v>0</v>
      </c>
      <c r="Q241" s="99">
        <v>0</v>
      </c>
      <c r="R241" s="99">
        <v>0</v>
      </c>
      <c r="S241" s="99">
        <v>0</v>
      </c>
      <c r="T241" s="99">
        <v>0</v>
      </c>
      <c r="U241" s="99">
        <v>0</v>
      </c>
      <c r="V241" s="99">
        <v>0</v>
      </c>
      <c r="W241" s="99">
        <v>0</v>
      </c>
      <c r="X241" s="99">
        <v>0</v>
      </c>
      <c r="Y241" s="99">
        <v>0</v>
      </c>
      <c r="Z241" s="99">
        <v>0</v>
      </c>
      <c r="AA241" s="99">
        <v>0</v>
      </c>
      <c r="AB241" s="99">
        <v>0</v>
      </c>
      <c r="AC241" s="99">
        <v>0</v>
      </c>
      <c r="AD241" s="99">
        <v>0</v>
      </c>
      <c r="AE241" s="99">
        <v>0</v>
      </c>
      <c r="AF241" s="99">
        <v>0</v>
      </c>
      <c r="AG241" s="99">
        <v>0</v>
      </c>
      <c r="AH241" s="99">
        <v>0</v>
      </c>
      <c r="AI241" s="99">
        <v>0</v>
      </c>
      <c r="AJ241" s="99">
        <v>0</v>
      </c>
      <c r="AK241" s="99">
        <v>0</v>
      </c>
      <c r="AL241" s="99">
        <v>0</v>
      </c>
      <c r="AM241" s="99">
        <v>0</v>
      </c>
      <c r="AN241" s="99">
        <v>0</v>
      </c>
      <c r="AO241" s="99">
        <v>0</v>
      </c>
      <c r="AP241" s="99">
        <v>0</v>
      </c>
      <c r="AQ241" s="99">
        <v>0</v>
      </c>
      <c r="AR241" s="99">
        <v>0</v>
      </c>
      <c r="AS241" s="99">
        <v>0</v>
      </c>
      <c r="AT241" s="99">
        <v>0</v>
      </c>
      <c r="AU241" s="99">
        <v>0</v>
      </c>
      <c r="AV241" s="99">
        <v>0</v>
      </c>
      <c r="AW241" s="99">
        <v>0</v>
      </c>
      <c r="AX241" s="99">
        <v>0</v>
      </c>
      <c r="AY241" s="99">
        <v>0</v>
      </c>
      <c r="AZ241" s="99">
        <v>0</v>
      </c>
      <c r="BA241" s="99">
        <v>0</v>
      </c>
      <c r="BB241" s="99">
        <v>0</v>
      </c>
      <c r="BC241" s="99">
        <v>0</v>
      </c>
      <c r="BD241" s="99">
        <v>0</v>
      </c>
      <c r="BE241" s="99">
        <v>0</v>
      </c>
      <c r="BF241" s="110" t="s">
        <v>1460</v>
      </c>
      <c r="BG241" s="110" t="s">
        <v>1460</v>
      </c>
      <c r="BH241" s="110" t="s">
        <v>1460</v>
      </c>
      <c r="BI241" s="110" t="s">
        <v>1460</v>
      </c>
      <c r="BJ241" s="110" t="s">
        <v>1460</v>
      </c>
      <c r="BK241" s="110" t="s">
        <v>1460</v>
      </c>
      <c r="BL241" s="110" t="s">
        <v>1460</v>
      </c>
      <c r="BM241" s="110" t="s">
        <v>1460</v>
      </c>
      <c r="BN241" s="110" t="s">
        <v>1460</v>
      </c>
      <c r="BO241" s="110" t="s">
        <v>1460</v>
      </c>
      <c r="BP241" s="110" t="s">
        <v>1460</v>
      </c>
      <c r="BQ241" s="99">
        <v>0</v>
      </c>
      <c r="BR241" s="99">
        <v>0</v>
      </c>
      <c r="BS241" s="99">
        <v>0</v>
      </c>
      <c r="BT241" s="99">
        <v>0</v>
      </c>
      <c r="BU241" s="99">
        <v>0</v>
      </c>
      <c r="BV241" s="99">
        <v>0</v>
      </c>
      <c r="BW241" s="99">
        <v>0</v>
      </c>
      <c r="BX241" s="99">
        <v>0</v>
      </c>
      <c r="BY241" s="99">
        <v>0</v>
      </c>
      <c r="BZ241" s="99">
        <v>0</v>
      </c>
      <c r="CA241" s="99">
        <v>0</v>
      </c>
      <c r="CB241" s="99">
        <v>0</v>
      </c>
      <c r="CC241" s="99">
        <v>0</v>
      </c>
      <c r="CD241" s="99">
        <v>0</v>
      </c>
      <c r="CE241" s="110" t="s">
        <v>1460</v>
      </c>
      <c r="CF241" s="99">
        <v>0</v>
      </c>
      <c r="CG241" s="99">
        <v>0</v>
      </c>
      <c r="CH241" s="99">
        <v>0</v>
      </c>
      <c r="CI241" s="99">
        <v>0</v>
      </c>
      <c r="CJ241" s="99">
        <v>0</v>
      </c>
      <c r="CK241" s="99">
        <v>0</v>
      </c>
      <c r="CL241" s="99">
        <v>0</v>
      </c>
      <c r="CM241" s="99">
        <v>0</v>
      </c>
      <c r="CN241" s="99">
        <v>0</v>
      </c>
      <c r="CO241" s="99">
        <v>0</v>
      </c>
      <c r="CP241" s="99">
        <v>0</v>
      </c>
      <c r="CQ241" s="110" t="s">
        <v>1460</v>
      </c>
      <c r="CR241" s="113" t="s">
        <v>1460</v>
      </c>
    </row>
    <row r="242" s="93" customFormat="1" ht="15.4" customHeight="1" spans="1:96">
      <c r="A242" s="109" t="s">
        <v>1875</v>
      </c>
      <c r="B242" s="100"/>
      <c r="C242" s="100" t="s">
        <v>1280</v>
      </c>
      <c r="D242" s="100" t="s">
        <v>1876</v>
      </c>
      <c r="E242" s="99">
        <v>0</v>
      </c>
      <c r="F242" s="99">
        <v>0</v>
      </c>
      <c r="G242" s="99">
        <v>0</v>
      </c>
      <c r="H242" s="99">
        <v>0</v>
      </c>
      <c r="I242" s="99">
        <v>0</v>
      </c>
      <c r="J242" s="99">
        <v>0</v>
      </c>
      <c r="K242" s="110" t="s">
        <v>1460</v>
      </c>
      <c r="L242" s="99">
        <v>0</v>
      </c>
      <c r="M242" s="99">
        <v>0</v>
      </c>
      <c r="N242" s="99">
        <v>0</v>
      </c>
      <c r="O242" s="99">
        <v>0</v>
      </c>
      <c r="P242" s="99">
        <v>0</v>
      </c>
      <c r="Q242" s="99">
        <v>0</v>
      </c>
      <c r="R242" s="99">
        <v>0</v>
      </c>
      <c r="S242" s="99">
        <v>0</v>
      </c>
      <c r="T242" s="99">
        <v>0</v>
      </c>
      <c r="U242" s="99">
        <v>0</v>
      </c>
      <c r="V242" s="99">
        <v>0</v>
      </c>
      <c r="W242" s="99">
        <v>0</v>
      </c>
      <c r="X242" s="99">
        <v>0</v>
      </c>
      <c r="Y242" s="99">
        <v>0</v>
      </c>
      <c r="Z242" s="99">
        <v>0</v>
      </c>
      <c r="AA242" s="99">
        <v>0</v>
      </c>
      <c r="AB242" s="99">
        <v>0</v>
      </c>
      <c r="AC242" s="99">
        <v>0</v>
      </c>
      <c r="AD242" s="99">
        <v>0</v>
      </c>
      <c r="AE242" s="99">
        <v>0</v>
      </c>
      <c r="AF242" s="99">
        <v>0</v>
      </c>
      <c r="AG242" s="99">
        <v>0</v>
      </c>
      <c r="AH242" s="99">
        <v>0</v>
      </c>
      <c r="AI242" s="99">
        <v>0</v>
      </c>
      <c r="AJ242" s="99">
        <v>0</v>
      </c>
      <c r="AK242" s="99">
        <v>0</v>
      </c>
      <c r="AL242" s="99">
        <v>0</v>
      </c>
      <c r="AM242" s="99">
        <v>0</v>
      </c>
      <c r="AN242" s="99">
        <v>0</v>
      </c>
      <c r="AO242" s="99">
        <v>0</v>
      </c>
      <c r="AP242" s="99">
        <v>0</v>
      </c>
      <c r="AQ242" s="99">
        <v>0</v>
      </c>
      <c r="AR242" s="99">
        <v>0</v>
      </c>
      <c r="AS242" s="99">
        <v>0</v>
      </c>
      <c r="AT242" s="99">
        <v>0</v>
      </c>
      <c r="AU242" s="99">
        <v>0</v>
      </c>
      <c r="AV242" s="99">
        <v>0</v>
      </c>
      <c r="AW242" s="99">
        <v>0</v>
      </c>
      <c r="AX242" s="99">
        <v>0</v>
      </c>
      <c r="AY242" s="99">
        <v>0</v>
      </c>
      <c r="AZ242" s="99">
        <v>0</v>
      </c>
      <c r="BA242" s="99">
        <v>0</v>
      </c>
      <c r="BB242" s="99">
        <v>0</v>
      </c>
      <c r="BC242" s="99">
        <v>0</v>
      </c>
      <c r="BD242" s="99">
        <v>0</v>
      </c>
      <c r="BE242" s="99">
        <v>0</v>
      </c>
      <c r="BF242" s="110" t="s">
        <v>1460</v>
      </c>
      <c r="BG242" s="110" t="s">
        <v>1460</v>
      </c>
      <c r="BH242" s="110" t="s">
        <v>1460</v>
      </c>
      <c r="BI242" s="110" t="s">
        <v>1460</v>
      </c>
      <c r="BJ242" s="110" t="s">
        <v>1460</v>
      </c>
      <c r="BK242" s="110" t="s">
        <v>1460</v>
      </c>
      <c r="BL242" s="110" t="s">
        <v>1460</v>
      </c>
      <c r="BM242" s="110" t="s">
        <v>1460</v>
      </c>
      <c r="BN242" s="110" t="s">
        <v>1460</v>
      </c>
      <c r="BO242" s="110" t="s">
        <v>1460</v>
      </c>
      <c r="BP242" s="110" t="s">
        <v>1460</v>
      </c>
      <c r="BQ242" s="99">
        <v>0</v>
      </c>
      <c r="BR242" s="99">
        <v>0</v>
      </c>
      <c r="BS242" s="99">
        <v>0</v>
      </c>
      <c r="BT242" s="99">
        <v>0</v>
      </c>
      <c r="BU242" s="99">
        <v>0</v>
      </c>
      <c r="BV242" s="99">
        <v>0</v>
      </c>
      <c r="BW242" s="99">
        <v>0</v>
      </c>
      <c r="BX242" s="99">
        <v>0</v>
      </c>
      <c r="BY242" s="99">
        <v>0</v>
      </c>
      <c r="BZ242" s="99">
        <v>0</v>
      </c>
      <c r="CA242" s="99">
        <v>0</v>
      </c>
      <c r="CB242" s="99">
        <v>0</v>
      </c>
      <c r="CC242" s="99">
        <v>0</v>
      </c>
      <c r="CD242" s="99">
        <v>0</v>
      </c>
      <c r="CE242" s="110" t="s">
        <v>1460</v>
      </c>
      <c r="CF242" s="99">
        <v>0</v>
      </c>
      <c r="CG242" s="99">
        <v>0</v>
      </c>
      <c r="CH242" s="99">
        <v>0</v>
      </c>
      <c r="CI242" s="99">
        <v>0</v>
      </c>
      <c r="CJ242" s="99">
        <v>0</v>
      </c>
      <c r="CK242" s="99">
        <v>0</v>
      </c>
      <c r="CL242" s="99">
        <v>0</v>
      </c>
      <c r="CM242" s="99">
        <v>0</v>
      </c>
      <c r="CN242" s="99">
        <v>0</v>
      </c>
      <c r="CO242" s="99">
        <v>0</v>
      </c>
      <c r="CP242" s="99">
        <v>0</v>
      </c>
      <c r="CQ242" s="110" t="s">
        <v>1460</v>
      </c>
      <c r="CR242" s="113" t="s">
        <v>1460</v>
      </c>
    </row>
    <row r="243" s="93" customFormat="1" ht="15.4" customHeight="1" spans="1:96">
      <c r="A243" s="109" t="s">
        <v>1877</v>
      </c>
      <c r="B243" s="100"/>
      <c r="C243" s="100" t="s">
        <v>1280</v>
      </c>
      <c r="D243" s="100" t="s">
        <v>1878</v>
      </c>
      <c r="E243" s="99">
        <v>1840000</v>
      </c>
      <c r="F243" s="99">
        <v>30429.99</v>
      </c>
      <c r="G243" s="99">
        <v>0</v>
      </c>
      <c r="H243" s="99">
        <v>0</v>
      </c>
      <c r="I243" s="99">
        <v>0</v>
      </c>
      <c r="J243" s="99">
        <v>0</v>
      </c>
      <c r="K243" s="110" t="s">
        <v>1460</v>
      </c>
      <c r="L243" s="99">
        <v>0</v>
      </c>
      <c r="M243" s="99">
        <v>0</v>
      </c>
      <c r="N243" s="99">
        <v>30429.99</v>
      </c>
      <c r="O243" s="99">
        <v>1809570.01</v>
      </c>
      <c r="P243" s="99">
        <v>0</v>
      </c>
      <c r="Q243" s="99">
        <v>0</v>
      </c>
      <c r="R243" s="99">
        <v>0</v>
      </c>
      <c r="S243" s="99">
        <v>0</v>
      </c>
      <c r="T243" s="99">
        <v>0</v>
      </c>
      <c r="U243" s="99">
        <v>0</v>
      </c>
      <c r="V243" s="99">
        <v>0</v>
      </c>
      <c r="W243" s="99">
        <v>0</v>
      </c>
      <c r="X243" s="99">
        <v>0</v>
      </c>
      <c r="Y243" s="99">
        <v>0</v>
      </c>
      <c r="Z243" s="99">
        <v>0</v>
      </c>
      <c r="AA243" s="99">
        <v>0</v>
      </c>
      <c r="AB243" s="99">
        <v>0</v>
      </c>
      <c r="AC243" s="99">
        <v>0</v>
      </c>
      <c r="AD243" s="99">
        <v>0</v>
      </c>
      <c r="AE243" s="99">
        <v>0</v>
      </c>
      <c r="AF243" s="99">
        <v>0</v>
      </c>
      <c r="AG243" s="99">
        <v>0</v>
      </c>
      <c r="AH243" s="99">
        <v>0</v>
      </c>
      <c r="AI243" s="99">
        <v>0</v>
      </c>
      <c r="AJ243" s="99">
        <v>907000</v>
      </c>
      <c r="AK243" s="99">
        <v>0</v>
      </c>
      <c r="AL243" s="99">
        <v>0</v>
      </c>
      <c r="AM243" s="99">
        <v>0</v>
      </c>
      <c r="AN243" s="99">
        <v>0</v>
      </c>
      <c r="AO243" s="99">
        <v>0</v>
      </c>
      <c r="AP243" s="99">
        <v>902570.01</v>
      </c>
      <c r="AQ243" s="99">
        <v>0</v>
      </c>
      <c r="AR243" s="99">
        <v>0</v>
      </c>
      <c r="AS243" s="99">
        <v>0</v>
      </c>
      <c r="AT243" s="99">
        <v>0</v>
      </c>
      <c r="AU243" s="99">
        <v>0</v>
      </c>
      <c r="AV243" s="99">
        <v>0</v>
      </c>
      <c r="AW243" s="99">
        <v>0</v>
      </c>
      <c r="AX243" s="99">
        <v>0</v>
      </c>
      <c r="AY243" s="99">
        <v>0</v>
      </c>
      <c r="AZ243" s="99">
        <v>0</v>
      </c>
      <c r="BA243" s="99">
        <v>0</v>
      </c>
      <c r="BB243" s="99">
        <v>0</v>
      </c>
      <c r="BC243" s="99">
        <v>0</v>
      </c>
      <c r="BD243" s="99">
        <v>0</v>
      </c>
      <c r="BE243" s="99">
        <v>0</v>
      </c>
      <c r="BF243" s="110" t="s">
        <v>1460</v>
      </c>
      <c r="BG243" s="110" t="s">
        <v>1460</v>
      </c>
      <c r="BH243" s="110" t="s">
        <v>1460</v>
      </c>
      <c r="BI243" s="110" t="s">
        <v>1460</v>
      </c>
      <c r="BJ243" s="110" t="s">
        <v>1460</v>
      </c>
      <c r="BK243" s="110" t="s">
        <v>1460</v>
      </c>
      <c r="BL243" s="110" t="s">
        <v>1460</v>
      </c>
      <c r="BM243" s="110" t="s">
        <v>1460</v>
      </c>
      <c r="BN243" s="110" t="s">
        <v>1460</v>
      </c>
      <c r="BO243" s="110" t="s">
        <v>1460</v>
      </c>
      <c r="BP243" s="110" t="s">
        <v>1460</v>
      </c>
      <c r="BQ243" s="99">
        <v>0</v>
      </c>
      <c r="BR243" s="99">
        <v>0</v>
      </c>
      <c r="BS243" s="99">
        <v>0</v>
      </c>
      <c r="BT243" s="99">
        <v>0</v>
      </c>
      <c r="BU243" s="99">
        <v>0</v>
      </c>
      <c r="BV243" s="99">
        <v>0</v>
      </c>
      <c r="BW243" s="99">
        <v>0</v>
      </c>
      <c r="BX243" s="99">
        <v>0</v>
      </c>
      <c r="BY243" s="99">
        <v>0</v>
      </c>
      <c r="BZ243" s="99">
        <v>0</v>
      </c>
      <c r="CA243" s="99">
        <v>0</v>
      </c>
      <c r="CB243" s="99">
        <v>0</v>
      </c>
      <c r="CC243" s="99">
        <v>0</v>
      </c>
      <c r="CD243" s="99">
        <v>0</v>
      </c>
      <c r="CE243" s="110" t="s">
        <v>1460</v>
      </c>
      <c r="CF243" s="99">
        <v>0</v>
      </c>
      <c r="CG243" s="99">
        <v>0</v>
      </c>
      <c r="CH243" s="99">
        <v>0</v>
      </c>
      <c r="CI243" s="99">
        <v>0</v>
      </c>
      <c r="CJ243" s="99">
        <v>0</v>
      </c>
      <c r="CK243" s="99">
        <v>0</v>
      </c>
      <c r="CL243" s="99">
        <v>0</v>
      </c>
      <c r="CM243" s="99">
        <v>0</v>
      </c>
      <c r="CN243" s="99">
        <v>0</v>
      </c>
      <c r="CO243" s="99">
        <v>0</v>
      </c>
      <c r="CP243" s="99">
        <v>0</v>
      </c>
      <c r="CQ243" s="110" t="s">
        <v>1460</v>
      </c>
      <c r="CR243" s="113" t="s">
        <v>1460</v>
      </c>
    </row>
    <row r="244" s="93" customFormat="1" ht="15.4" customHeight="1" spans="1:96">
      <c r="A244" s="109" t="s">
        <v>1879</v>
      </c>
      <c r="B244" s="100"/>
      <c r="C244" s="100" t="s">
        <v>1280</v>
      </c>
      <c r="D244" s="100" t="s">
        <v>1880</v>
      </c>
      <c r="E244" s="99">
        <v>1840000</v>
      </c>
      <c r="F244" s="99">
        <v>30429.99</v>
      </c>
      <c r="G244" s="99">
        <v>0</v>
      </c>
      <c r="H244" s="99">
        <v>0</v>
      </c>
      <c r="I244" s="99">
        <v>0</v>
      </c>
      <c r="J244" s="99">
        <v>0</v>
      </c>
      <c r="K244" s="110" t="s">
        <v>1460</v>
      </c>
      <c r="L244" s="99">
        <v>0</v>
      </c>
      <c r="M244" s="99">
        <v>0</v>
      </c>
      <c r="N244" s="99">
        <v>30429.99</v>
      </c>
      <c r="O244" s="99">
        <v>1809570.01</v>
      </c>
      <c r="P244" s="99">
        <v>0</v>
      </c>
      <c r="Q244" s="99">
        <v>0</v>
      </c>
      <c r="R244" s="99">
        <v>0</v>
      </c>
      <c r="S244" s="99">
        <v>0</v>
      </c>
      <c r="T244" s="99">
        <v>0</v>
      </c>
      <c r="U244" s="99">
        <v>0</v>
      </c>
      <c r="V244" s="99">
        <v>0</v>
      </c>
      <c r="W244" s="99">
        <v>0</v>
      </c>
      <c r="X244" s="99">
        <v>0</v>
      </c>
      <c r="Y244" s="99">
        <v>0</v>
      </c>
      <c r="Z244" s="99">
        <v>0</v>
      </c>
      <c r="AA244" s="99">
        <v>0</v>
      </c>
      <c r="AB244" s="99">
        <v>0</v>
      </c>
      <c r="AC244" s="99">
        <v>0</v>
      </c>
      <c r="AD244" s="99">
        <v>0</v>
      </c>
      <c r="AE244" s="99">
        <v>0</v>
      </c>
      <c r="AF244" s="99">
        <v>0</v>
      </c>
      <c r="AG244" s="99">
        <v>0</v>
      </c>
      <c r="AH244" s="99">
        <v>0</v>
      </c>
      <c r="AI244" s="99">
        <v>0</v>
      </c>
      <c r="AJ244" s="99">
        <v>907000</v>
      </c>
      <c r="AK244" s="99">
        <v>0</v>
      </c>
      <c r="AL244" s="99">
        <v>0</v>
      </c>
      <c r="AM244" s="99">
        <v>0</v>
      </c>
      <c r="AN244" s="99">
        <v>0</v>
      </c>
      <c r="AO244" s="99">
        <v>0</v>
      </c>
      <c r="AP244" s="99">
        <v>902570.01</v>
      </c>
      <c r="AQ244" s="99">
        <v>0</v>
      </c>
      <c r="AR244" s="99">
        <v>0</v>
      </c>
      <c r="AS244" s="99">
        <v>0</v>
      </c>
      <c r="AT244" s="99">
        <v>0</v>
      </c>
      <c r="AU244" s="99">
        <v>0</v>
      </c>
      <c r="AV244" s="99">
        <v>0</v>
      </c>
      <c r="AW244" s="99">
        <v>0</v>
      </c>
      <c r="AX244" s="99">
        <v>0</v>
      </c>
      <c r="AY244" s="99">
        <v>0</v>
      </c>
      <c r="AZ244" s="99">
        <v>0</v>
      </c>
      <c r="BA244" s="99">
        <v>0</v>
      </c>
      <c r="BB244" s="99">
        <v>0</v>
      </c>
      <c r="BC244" s="99">
        <v>0</v>
      </c>
      <c r="BD244" s="99">
        <v>0</v>
      </c>
      <c r="BE244" s="99">
        <v>0</v>
      </c>
      <c r="BF244" s="110" t="s">
        <v>1460</v>
      </c>
      <c r="BG244" s="110" t="s">
        <v>1460</v>
      </c>
      <c r="BH244" s="110" t="s">
        <v>1460</v>
      </c>
      <c r="BI244" s="110" t="s">
        <v>1460</v>
      </c>
      <c r="BJ244" s="110" t="s">
        <v>1460</v>
      </c>
      <c r="BK244" s="110" t="s">
        <v>1460</v>
      </c>
      <c r="BL244" s="110" t="s">
        <v>1460</v>
      </c>
      <c r="BM244" s="110" t="s">
        <v>1460</v>
      </c>
      <c r="BN244" s="110" t="s">
        <v>1460</v>
      </c>
      <c r="BO244" s="110" t="s">
        <v>1460</v>
      </c>
      <c r="BP244" s="110" t="s">
        <v>1460</v>
      </c>
      <c r="BQ244" s="99">
        <v>0</v>
      </c>
      <c r="BR244" s="99">
        <v>0</v>
      </c>
      <c r="BS244" s="99">
        <v>0</v>
      </c>
      <c r="BT244" s="99">
        <v>0</v>
      </c>
      <c r="BU244" s="99">
        <v>0</v>
      </c>
      <c r="BV244" s="99">
        <v>0</v>
      </c>
      <c r="BW244" s="99">
        <v>0</v>
      </c>
      <c r="BX244" s="99">
        <v>0</v>
      </c>
      <c r="BY244" s="99">
        <v>0</v>
      </c>
      <c r="BZ244" s="99">
        <v>0</v>
      </c>
      <c r="CA244" s="99">
        <v>0</v>
      </c>
      <c r="CB244" s="99">
        <v>0</v>
      </c>
      <c r="CC244" s="99">
        <v>0</v>
      </c>
      <c r="CD244" s="99">
        <v>0</v>
      </c>
      <c r="CE244" s="110" t="s">
        <v>1460</v>
      </c>
      <c r="CF244" s="99">
        <v>0</v>
      </c>
      <c r="CG244" s="99">
        <v>0</v>
      </c>
      <c r="CH244" s="99">
        <v>0</v>
      </c>
      <c r="CI244" s="99">
        <v>0</v>
      </c>
      <c r="CJ244" s="99">
        <v>0</v>
      </c>
      <c r="CK244" s="99">
        <v>0</v>
      </c>
      <c r="CL244" s="99">
        <v>0</v>
      </c>
      <c r="CM244" s="99">
        <v>0</v>
      </c>
      <c r="CN244" s="99">
        <v>0</v>
      </c>
      <c r="CO244" s="99">
        <v>0</v>
      </c>
      <c r="CP244" s="99">
        <v>0</v>
      </c>
      <c r="CQ244" s="110" t="s">
        <v>1460</v>
      </c>
      <c r="CR244" s="113" t="s">
        <v>1460</v>
      </c>
    </row>
    <row r="245" s="93" customFormat="1" ht="15.4" customHeight="1" spans="1:96">
      <c r="A245" s="109" t="s">
        <v>1881</v>
      </c>
      <c r="B245" s="100"/>
      <c r="C245" s="100" t="s">
        <v>1280</v>
      </c>
      <c r="D245" s="100" t="s">
        <v>1076</v>
      </c>
      <c r="E245" s="99">
        <v>3616729.07</v>
      </c>
      <c r="F245" s="99">
        <v>567300.43</v>
      </c>
      <c r="G245" s="99">
        <v>0</v>
      </c>
      <c r="H245" s="99">
        <v>0</v>
      </c>
      <c r="I245" s="99">
        <v>368278.06</v>
      </c>
      <c r="J245" s="99">
        <v>0</v>
      </c>
      <c r="K245" s="110" t="s">
        <v>1460</v>
      </c>
      <c r="L245" s="99">
        <v>0</v>
      </c>
      <c r="M245" s="99">
        <v>0</v>
      </c>
      <c r="N245" s="99">
        <v>199022.37</v>
      </c>
      <c r="O245" s="99">
        <v>3047428.64</v>
      </c>
      <c r="P245" s="99">
        <v>9699</v>
      </c>
      <c r="Q245" s="99">
        <v>70883.7</v>
      </c>
      <c r="R245" s="99">
        <v>0</v>
      </c>
      <c r="S245" s="99">
        <v>331</v>
      </c>
      <c r="T245" s="99">
        <v>900</v>
      </c>
      <c r="U245" s="99">
        <v>0</v>
      </c>
      <c r="V245" s="99">
        <v>28453.67</v>
      </c>
      <c r="W245" s="99">
        <v>0</v>
      </c>
      <c r="X245" s="99">
        <v>90048</v>
      </c>
      <c r="Y245" s="99">
        <v>209328.63</v>
      </c>
      <c r="Z245" s="99">
        <v>0</v>
      </c>
      <c r="AA245" s="99">
        <v>100</v>
      </c>
      <c r="AB245" s="99">
        <v>809236</v>
      </c>
      <c r="AC245" s="99">
        <v>39763</v>
      </c>
      <c r="AD245" s="99">
        <v>7670</v>
      </c>
      <c r="AE245" s="99">
        <v>39101</v>
      </c>
      <c r="AF245" s="99">
        <v>7952</v>
      </c>
      <c r="AG245" s="99">
        <v>0</v>
      </c>
      <c r="AH245" s="99">
        <v>0</v>
      </c>
      <c r="AI245" s="99">
        <v>107814</v>
      </c>
      <c r="AJ245" s="99">
        <v>1598950</v>
      </c>
      <c r="AK245" s="99">
        <v>9111.01</v>
      </c>
      <c r="AL245" s="99">
        <v>0</v>
      </c>
      <c r="AM245" s="99">
        <v>3520</v>
      </c>
      <c r="AN245" s="99">
        <v>13662</v>
      </c>
      <c r="AO245" s="99">
        <v>0</v>
      </c>
      <c r="AP245" s="99">
        <v>905.63</v>
      </c>
      <c r="AQ245" s="99">
        <v>2000</v>
      </c>
      <c r="AR245" s="99">
        <v>0</v>
      </c>
      <c r="AS245" s="99">
        <v>0</v>
      </c>
      <c r="AT245" s="99">
        <v>0</v>
      </c>
      <c r="AU245" s="99">
        <v>0</v>
      </c>
      <c r="AV245" s="99">
        <v>2000</v>
      </c>
      <c r="AW245" s="99">
        <v>0</v>
      </c>
      <c r="AX245" s="99">
        <v>0</v>
      </c>
      <c r="AY245" s="99">
        <v>0</v>
      </c>
      <c r="AZ245" s="99">
        <v>0</v>
      </c>
      <c r="BA245" s="99">
        <v>0</v>
      </c>
      <c r="BB245" s="99">
        <v>0</v>
      </c>
      <c r="BC245" s="99">
        <v>0</v>
      </c>
      <c r="BD245" s="99">
        <v>0</v>
      </c>
      <c r="BE245" s="99">
        <v>0</v>
      </c>
      <c r="BF245" s="110" t="s">
        <v>1460</v>
      </c>
      <c r="BG245" s="110" t="s">
        <v>1460</v>
      </c>
      <c r="BH245" s="110" t="s">
        <v>1460</v>
      </c>
      <c r="BI245" s="110" t="s">
        <v>1460</v>
      </c>
      <c r="BJ245" s="110" t="s">
        <v>1460</v>
      </c>
      <c r="BK245" s="110" t="s">
        <v>1460</v>
      </c>
      <c r="BL245" s="110" t="s">
        <v>1460</v>
      </c>
      <c r="BM245" s="110" t="s">
        <v>1460</v>
      </c>
      <c r="BN245" s="110" t="s">
        <v>1460</v>
      </c>
      <c r="BO245" s="110" t="s">
        <v>1460</v>
      </c>
      <c r="BP245" s="110" t="s">
        <v>1460</v>
      </c>
      <c r="BQ245" s="99">
        <v>0</v>
      </c>
      <c r="BR245" s="99">
        <v>0</v>
      </c>
      <c r="BS245" s="99">
        <v>0</v>
      </c>
      <c r="BT245" s="99">
        <v>0</v>
      </c>
      <c r="BU245" s="99">
        <v>0</v>
      </c>
      <c r="BV245" s="99">
        <v>0</v>
      </c>
      <c r="BW245" s="99">
        <v>0</v>
      </c>
      <c r="BX245" s="99">
        <v>0</v>
      </c>
      <c r="BY245" s="99">
        <v>0</v>
      </c>
      <c r="BZ245" s="99">
        <v>0</v>
      </c>
      <c r="CA245" s="99">
        <v>0</v>
      </c>
      <c r="CB245" s="99">
        <v>0</v>
      </c>
      <c r="CC245" s="99">
        <v>0</v>
      </c>
      <c r="CD245" s="99">
        <v>0</v>
      </c>
      <c r="CE245" s="110" t="s">
        <v>1460</v>
      </c>
      <c r="CF245" s="99">
        <v>0</v>
      </c>
      <c r="CG245" s="99">
        <v>0</v>
      </c>
      <c r="CH245" s="99">
        <v>0</v>
      </c>
      <c r="CI245" s="99">
        <v>0</v>
      </c>
      <c r="CJ245" s="99">
        <v>0</v>
      </c>
      <c r="CK245" s="99">
        <v>0</v>
      </c>
      <c r="CL245" s="99">
        <v>0</v>
      </c>
      <c r="CM245" s="99">
        <v>0</v>
      </c>
      <c r="CN245" s="99">
        <v>0</v>
      </c>
      <c r="CO245" s="99">
        <v>0</v>
      </c>
      <c r="CP245" s="99">
        <v>0</v>
      </c>
      <c r="CQ245" s="110" t="s">
        <v>1460</v>
      </c>
      <c r="CR245" s="113" t="s">
        <v>1460</v>
      </c>
    </row>
    <row r="246" s="93" customFormat="1" ht="15.4" customHeight="1" spans="1:96">
      <c r="A246" s="109" t="s">
        <v>1882</v>
      </c>
      <c r="B246" s="100"/>
      <c r="C246" s="100" t="s">
        <v>1280</v>
      </c>
      <c r="D246" s="100" t="s">
        <v>1883</v>
      </c>
      <c r="E246" s="99">
        <v>3366729.07</v>
      </c>
      <c r="F246" s="99">
        <v>368278.06</v>
      </c>
      <c r="G246" s="99">
        <v>0</v>
      </c>
      <c r="H246" s="99">
        <v>0</v>
      </c>
      <c r="I246" s="99">
        <v>368278.06</v>
      </c>
      <c r="J246" s="99">
        <v>0</v>
      </c>
      <c r="K246" s="110" t="s">
        <v>1460</v>
      </c>
      <c r="L246" s="99">
        <v>0</v>
      </c>
      <c r="M246" s="99">
        <v>0</v>
      </c>
      <c r="N246" s="99">
        <v>0</v>
      </c>
      <c r="O246" s="99">
        <v>2996451.01</v>
      </c>
      <c r="P246" s="99">
        <v>9161</v>
      </c>
      <c r="Q246" s="99">
        <v>27710.7</v>
      </c>
      <c r="R246" s="99">
        <v>0</v>
      </c>
      <c r="S246" s="99">
        <v>331</v>
      </c>
      <c r="T246" s="99">
        <v>900</v>
      </c>
      <c r="U246" s="99">
        <v>0</v>
      </c>
      <c r="V246" s="99">
        <v>28453.67</v>
      </c>
      <c r="W246" s="99">
        <v>0</v>
      </c>
      <c r="X246" s="99">
        <v>90048</v>
      </c>
      <c r="Y246" s="99">
        <v>206487.63</v>
      </c>
      <c r="Z246" s="99">
        <v>0</v>
      </c>
      <c r="AA246" s="99">
        <v>100</v>
      </c>
      <c r="AB246" s="99">
        <v>809236</v>
      </c>
      <c r="AC246" s="99">
        <v>39763</v>
      </c>
      <c r="AD246" s="99">
        <v>7670</v>
      </c>
      <c r="AE246" s="99">
        <v>39101</v>
      </c>
      <c r="AF246" s="99">
        <v>7952</v>
      </c>
      <c r="AG246" s="99">
        <v>0</v>
      </c>
      <c r="AH246" s="99">
        <v>0</v>
      </c>
      <c r="AI246" s="99">
        <v>107814</v>
      </c>
      <c r="AJ246" s="99">
        <v>1598950</v>
      </c>
      <c r="AK246" s="99">
        <v>9111.01</v>
      </c>
      <c r="AL246" s="99">
        <v>0</v>
      </c>
      <c r="AM246" s="99">
        <v>0</v>
      </c>
      <c r="AN246" s="99">
        <v>13662</v>
      </c>
      <c r="AO246" s="99">
        <v>0</v>
      </c>
      <c r="AP246" s="99">
        <v>0</v>
      </c>
      <c r="AQ246" s="99">
        <v>2000</v>
      </c>
      <c r="AR246" s="99">
        <v>0</v>
      </c>
      <c r="AS246" s="99">
        <v>0</v>
      </c>
      <c r="AT246" s="99">
        <v>0</v>
      </c>
      <c r="AU246" s="99">
        <v>0</v>
      </c>
      <c r="AV246" s="99">
        <v>2000</v>
      </c>
      <c r="AW246" s="99">
        <v>0</v>
      </c>
      <c r="AX246" s="99">
        <v>0</v>
      </c>
      <c r="AY246" s="99">
        <v>0</v>
      </c>
      <c r="AZ246" s="99">
        <v>0</v>
      </c>
      <c r="BA246" s="99">
        <v>0</v>
      </c>
      <c r="BB246" s="99">
        <v>0</v>
      </c>
      <c r="BC246" s="99">
        <v>0</v>
      </c>
      <c r="BD246" s="99">
        <v>0</v>
      </c>
      <c r="BE246" s="99">
        <v>0</v>
      </c>
      <c r="BF246" s="110" t="s">
        <v>1460</v>
      </c>
      <c r="BG246" s="110" t="s">
        <v>1460</v>
      </c>
      <c r="BH246" s="110" t="s">
        <v>1460</v>
      </c>
      <c r="BI246" s="110" t="s">
        <v>1460</v>
      </c>
      <c r="BJ246" s="110" t="s">
        <v>1460</v>
      </c>
      <c r="BK246" s="110" t="s">
        <v>1460</v>
      </c>
      <c r="BL246" s="110" t="s">
        <v>1460</v>
      </c>
      <c r="BM246" s="110" t="s">
        <v>1460</v>
      </c>
      <c r="BN246" s="110" t="s">
        <v>1460</v>
      </c>
      <c r="BO246" s="110" t="s">
        <v>1460</v>
      </c>
      <c r="BP246" s="110" t="s">
        <v>1460</v>
      </c>
      <c r="BQ246" s="99">
        <v>0</v>
      </c>
      <c r="BR246" s="99">
        <v>0</v>
      </c>
      <c r="BS246" s="99">
        <v>0</v>
      </c>
      <c r="BT246" s="99">
        <v>0</v>
      </c>
      <c r="BU246" s="99">
        <v>0</v>
      </c>
      <c r="BV246" s="99">
        <v>0</v>
      </c>
      <c r="BW246" s="99">
        <v>0</v>
      </c>
      <c r="BX246" s="99">
        <v>0</v>
      </c>
      <c r="BY246" s="99">
        <v>0</v>
      </c>
      <c r="BZ246" s="99">
        <v>0</v>
      </c>
      <c r="CA246" s="99">
        <v>0</v>
      </c>
      <c r="CB246" s="99">
        <v>0</v>
      </c>
      <c r="CC246" s="99">
        <v>0</v>
      </c>
      <c r="CD246" s="99">
        <v>0</v>
      </c>
      <c r="CE246" s="110" t="s">
        <v>1460</v>
      </c>
      <c r="CF246" s="99">
        <v>0</v>
      </c>
      <c r="CG246" s="99">
        <v>0</v>
      </c>
      <c r="CH246" s="99">
        <v>0</v>
      </c>
      <c r="CI246" s="99">
        <v>0</v>
      </c>
      <c r="CJ246" s="99">
        <v>0</v>
      </c>
      <c r="CK246" s="99">
        <v>0</v>
      </c>
      <c r="CL246" s="99">
        <v>0</v>
      </c>
      <c r="CM246" s="99">
        <v>0</v>
      </c>
      <c r="CN246" s="99">
        <v>0</v>
      </c>
      <c r="CO246" s="99">
        <v>0</v>
      </c>
      <c r="CP246" s="99">
        <v>0</v>
      </c>
      <c r="CQ246" s="110" t="s">
        <v>1460</v>
      </c>
      <c r="CR246" s="113" t="s">
        <v>1460</v>
      </c>
    </row>
    <row r="247" s="93" customFormat="1" ht="15.4" customHeight="1" spans="1:96">
      <c r="A247" s="109" t="s">
        <v>1884</v>
      </c>
      <c r="B247" s="100"/>
      <c r="C247" s="100" t="s">
        <v>1280</v>
      </c>
      <c r="D247" s="100" t="s">
        <v>1885</v>
      </c>
      <c r="E247" s="99">
        <v>3366729.07</v>
      </c>
      <c r="F247" s="99">
        <v>368278.06</v>
      </c>
      <c r="G247" s="99">
        <v>0</v>
      </c>
      <c r="H247" s="99">
        <v>0</v>
      </c>
      <c r="I247" s="99">
        <v>368278.06</v>
      </c>
      <c r="J247" s="99">
        <v>0</v>
      </c>
      <c r="K247" s="110" t="s">
        <v>1460</v>
      </c>
      <c r="L247" s="99">
        <v>0</v>
      </c>
      <c r="M247" s="99">
        <v>0</v>
      </c>
      <c r="N247" s="99">
        <v>0</v>
      </c>
      <c r="O247" s="99">
        <v>2996451.01</v>
      </c>
      <c r="P247" s="99">
        <v>9161</v>
      </c>
      <c r="Q247" s="99">
        <v>27710.7</v>
      </c>
      <c r="R247" s="99">
        <v>0</v>
      </c>
      <c r="S247" s="99">
        <v>331</v>
      </c>
      <c r="T247" s="99">
        <v>900</v>
      </c>
      <c r="U247" s="99">
        <v>0</v>
      </c>
      <c r="V247" s="99">
        <v>28453.67</v>
      </c>
      <c r="W247" s="99">
        <v>0</v>
      </c>
      <c r="X247" s="99">
        <v>90048</v>
      </c>
      <c r="Y247" s="99">
        <v>206487.63</v>
      </c>
      <c r="Z247" s="99">
        <v>0</v>
      </c>
      <c r="AA247" s="99">
        <v>100</v>
      </c>
      <c r="AB247" s="99">
        <v>809236</v>
      </c>
      <c r="AC247" s="99">
        <v>39763</v>
      </c>
      <c r="AD247" s="99">
        <v>7670</v>
      </c>
      <c r="AE247" s="99">
        <v>39101</v>
      </c>
      <c r="AF247" s="99">
        <v>7952</v>
      </c>
      <c r="AG247" s="99">
        <v>0</v>
      </c>
      <c r="AH247" s="99">
        <v>0</v>
      </c>
      <c r="AI247" s="99">
        <v>107814</v>
      </c>
      <c r="AJ247" s="99">
        <v>1598950</v>
      </c>
      <c r="AK247" s="99">
        <v>9111.01</v>
      </c>
      <c r="AL247" s="99">
        <v>0</v>
      </c>
      <c r="AM247" s="99">
        <v>0</v>
      </c>
      <c r="AN247" s="99">
        <v>13662</v>
      </c>
      <c r="AO247" s="99">
        <v>0</v>
      </c>
      <c r="AP247" s="99">
        <v>0</v>
      </c>
      <c r="AQ247" s="99">
        <v>2000</v>
      </c>
      <c r="AR247" s="99">
        <v>0</v>
      </c>
      <c r="AS247" s="99">
        <v>0</v>
      </c>
      <c r="AT247" s="99">
        <v>0</v>
      </c>
      <c r="AU247" s="99">
        <v>0</v>
      </c>
      <c r="AV247" s="99">
        <v>2000</v>
      </c>
      <c r="AW247" s="99">
        <v>0</v>
      </c>
      <c r="AX247" s="99">
        <v>0</v>
      </c>
      <c r="AY247" s="99">
        <v>0</v>
      </c>
      <c r="AZ247" s="99">
        <v>0</v>
      </c>
      <c r="BA247" s="99">
        <v>0</v>
      </c>
      <c r="BB247" s="99">
        <v>0</v>
      </c>
      <c r="BC247" s="99">
        <v>0</v>
      </c>
      <c r="BD247" s="99">
        <v>0</v>
      </c>
      <c r="BE247" s="99">
        <v>0</v>
      </c>
      <c r="BF247" s="110" t="s">
        <v>1460</v>
      </c>
      <c r="BG247" s="110" t="s">
        <v>1460</v>
      </c>
      <c r="BH247" s="110" t="s">
        <v>1460</v>
      </c>
      <c r="BI247" s="110" t="s">
        <v>1460</v>
      </c>
      <c r="BJ247" s="110" t="s">
        <v>1460</v>
      </c>
      <c r="BK247" s="110" t="s">
        <v>1460</v>
      </c>
      <c r="BL247" s="110" t="s">
        <v>1460</v>
      </c>
      <c r="BM247" s="110" t="s">
        <v>1460</v>
      </c>
      <c r="BN247" s="110" t="s">
        <v>1460</v>
      </c>
      <c r="BO247" s="110" t="s">
        <v>1460</v>
      </c>
      <c r="BP247" s="110" t="s">
        <v>1460</v>
      </c>
      <c r="BQ247" s="99">
        <v>0</v>
      </c>
      <c r="BR247" s="99">
        <v>0</v>
      </c>
      <c r="BS247" s="99">
        <v>0</v>
      </c>
      <c r="BT247" s="99">
        <v>0</v>
      </c>
      <c r="BU247" s="99">
        <v>0</v>
      </c>
      <c r="BV247" s="99">
        <v>0</v>
      </c>
      <c r="BW247" s="99">
        <v>0</v>
      </c>
      <c r="BX247" s="99">
        <v>0</v>
      </c>
      <c r="BY247" s="99">
        <v>0</v>
      </c>
      <c r="BZ247" s="99">
        <v>0</v>
      </c>
      <c r="CA247" s="99">
        <v>0</v>
      </c>
      <c r="CB247" s="99">
        <v>0</v>
      </c>
      <c r="CC247" s="99">
        <v>0</v>
      </c>
      <c r="CD247" s="99">
        <v>0</v>
      </c>
      <c r="CE247" s="110" t="s">
        <v>1460</v>
      </c>
      <c r="CF247" s="99">
        <v>0</v>
      </c>
      <c r="CG247" s="99">
        <v>0</v>
      </c>
      <c r="CH247" s="99">
        <v>0</v>
      </c>
      <c r="CI247" s="99">
        <v>0</v>
      </c>
      <c r="CJ247" s="99">
        <v>0</v>
      </c>
      <c r="CK247" s="99">
        <v>0</v>
      </c>
      <c r="CL247" s="99">
        <v>0</v>
      </c>
      <c r="CM247" s="99">
        <v>0</v>
      </c>
      <c r="CN247" s="99">
        <v>0</v>
      </c>
      <c r="CO247" s="99">
        <v>0</v>
      </c>
      <c r="CP247" s="99">
        <v>0</v>
      </c>
      <c r="CQ247" s="110" t="s">
        <v>1460</v>
      </c>
      <c r="CR247" s="113" t="s">
        <v>1460</v>
      </c>
    </row>
    <row r="248" s="93" customFormat="1" ht="15.4" customHeight="1" spans="1:96">
      <c r="A248" s="109" t="s">
        <v>1886</v>
      </c>
      <c r="B248" s="100"/>
      <c r="C248" s="100" t="s">
        <v>1280</v>
      </c>
      <c r="D248" s="100" t="s">
        <v>1887</v>
      </c>
      <c r="E248" s="99">
        <v>250000</v>
      </c>
      <c r="F248" s="99">
        <v>199022.37</v>
      </c>
      <c r="G248" s="99">
        <v>0</v>
      </c>
      <c r="H248" s="99">
        <v>0</v>
      </c>
      <c r="I248" s="99">
        <v>0</v>
      </c>
      <c r="J248" s="99">
        <v>0</v>
      </c>
      <c r="K248" s="110" t="s">
        <v>1460</v>
      </c>
      <c r="L248" s="99">
        <v>0</v>
      </c>
      <c r="M248" s="99">
        <v>0</v>
      </c>
      <c r="N248" s="99">
        <v>199022.37</v>
      </c>
      <c r="O248" s="99">
        <v>50977.63</v>
      </c>
      <c r="P248" s="99">
        <v>538</v>
      </c>
      <c r="Q248" s="99">
        <v>43173</v>
      </c>
      <c r="R248" s="99">
        <v>0</v>
      </c>
      <c r="S248" s="99">
        <v>0</v>
      </c>
      <c r="T248" s="99">
        <v>0</v>
      </c>
      <c r="U248" s="99">
        <v>0</v>
      </c>
      <c r="V248" s="99">
        <v>0</v>
      </c>
      <c r="W248" s="99">
        <v>0</v>
      </c>
      <c r="X248" s="99">
        <v>0</v>
      </c>
      <c r="Y248" s="99">
        <v>2841</v>
      </c>
      <c r="Z248" s="99">
        <v>0</v>
      </c>
      <c r="AA248" s="99">
        <v>0</v>
      </c>
      <c r="AB248" s="99">
        <v>0</v>
      </c>
      <c r="AC248" s="99">
        <v>0</v>
      </c>
      <c r="AD248" s="99">
        <v>0</v>
      </c>
      <c r="AE248" s="99">
        <v>0</v>
      </c>
      <c r="AF248" s="99">
        <v>0</v>
      </c>
      <c r="AG248" s="99">
        <v>0</v>
      </c>
      <c r="AH248" s="99">
        <v>0</v>
      </c>
      <c r="AI248" s="99">
        <v>0</v>
      </c>
      <c r="AJ248" s="99">
        <v>0</v>
      </c>
      <c r="AK248" s="99">
        <v>0</v>
      </c>
      <c r="AL248" s="99">
        <v>0</v>
      </c>
      <c r="AM248" s="99">
        <v>3520</v>
      </c>
      <c r="AN248" s="99">
        <v>0</v>
      </c>
      <c r="AO248" s="99">
        <v>0</v>
      </c>
      <c r="AP248" s="99">
        <v>905.63</v>
      </c>
      <c r="AQ248" s="99">
        <v>0</v>
      </c>
      <c r="AR248" s="99">
        <v>0</v>
      </c>
      <c r="AS248" s="99">
        <v>0</v>
      </c>
      <c r="AT248" s="99">
        <v>0</v>
      </c>
      <c r="AU248" s="99">
        <v>0</v>
      </c>
      <c r="AV248" s="99">
        <v>0</v>
      </c>
      <c r="AW248" s="99">
        <v>0</v>
      </c>
      <c r="AX248" s="99">
        <v>0</v>
      </c>
      <c r="AY248" s="99">
        <v>0</v>
      </c>
      <c r="AZ248" s="99">
        <v>0</v>
      </c>
      <c r="BA248" s="99">
        <v>0</v>
      </c>
      <c r="BB248" s="99">
        <v>0</v>
      </c>
      <c r="BC248" s="99">
        <v>0</v>
      </c>
      <c r="BD248" s="99">
        <v>0</v>
      </c>
      <c r="BE248" s="99">
        <v>0</v>
      </c>
      <c r="BF248" s="110" t="s">
        <v>1460</v>
      </c>
      <c r="BG248" s="110" t="s">
        <v>1460</v>
      </c>
      <c r="BH248" s="110" t="s">
        <v>1460</v>
      </c>
      <c r="BI248" s="110" t="s">
        <v>1460</v>
      </c>
      <c r="BJ248" s="110" t="s">
        <v>1460</v>
      </c>
      <c r="BK248" s="110" t="s">
        <v>1460</v>
      </c>
      <c r="BL248" s="110" t="s">
        <v>1460</v>
      </c>
      <c r="BM248" s="110" t="s">
        <v>1460</v>
      </c>
      <c r="BN248" s="110" t="s">
        <v>1460</v>
      </c>
      <c r="BO248" s="110" t="s">
        <v>1460</v>
      </c>
      <c r="BP248" s="110" t="s">
        <v>1460</v>
      </c>
      <c r="BQ248" s="99">
        <v>0</v>
      </c>
      <c r="BR248" s="99">
        <v>0</v>
      </c>
      <c r="BS248" s="99">
        <v>0</v>
      </c>
      <c r="BT248" s="99">
        <v>0</v>
      </c>
      <c r="BU248" s="99">
        <v>0</v>
      </c>
      <c r="BV248" s="99">
        <v>0</v>
      </c>
      <c r="BW248" s="99">
        <v>0</v>
      </c>
      <c r="BX248" s="99">
        <v>0</v>
      </c>
      <c r="BY248" s="99">
        <v>0</v>
      </c>
      <c r="BZ248" s="99">
        <v>0</v>
      </c>
      <c r="CA248" s="99">
        <v>0</v>
      </c>
      <c r="CB248" s="99">
        <v>0</v>
      </c>
      <c r="CC248" s="99">
        <v>0</v>
      </c>
      <c r="CD248" s="99">
        <v>0</v>
      </c>
      <c r="CE248" s="110" t="s">
        <v>1460</v>
      </c>
      <c r="CF248" s="99">
        <v>0</v>
      </c>
      <c r="CG248" s="99">
        <v>0</v>
      </c>
      <c r="CH248" s="99">
        <v>0</v>
      </c>
      <c r="CI248" s="99">
        <v>0</v>
      </c>
      <c r="CJ248" s="99">
        <v>0</v>
      </c>
      <c r="CK248" s="99">
        <v>0</v>
      </c>
      <c r="CL248" s="99">
        <v>0</v>
      </c>
      <c r="CM248" s="99">
        <v>0</v>
      </c>
      <c r="CN248" s="99">
        <v>0</v>
      </c>
      <c r="CO248" s="99">
        <v>0</v>
      </c>
      <c r="CP248" s="99">
        <v>0</v>
      </c>
      <c r="CQ248" s="110" t="s">
        <v>1460</v>
      </c>
      <c r="CR248" s="113" t="s">
        <v>1460</v>
      </c>
    </row>
    <row r="249" s="93" customFormat="1" ht="15.4" customHeight="1" spans="1:96">
      <c r="A249" s="109" t="s">
        <v>1888</v>
      </c>
      <c r="B249" s="100"/>
      <c r="C249" s="100" t="s">
        <v>1280</v>
      </c>
      <c r="D249" s="100" t="s">
        <v>1889</v>
      </c>
      <c r="E249" s="99">
        <v>0</v>
      </c>
      <c r="F249" s="99">
        <v>0</v>
      </c>
      <c r="G249" s="99">
        <v>0</v>
      </c>
      <c r="H249" s="99">
        <v>0</v>
      </c>
      <c r="I249" s="99">
        <v>0</v>
      </c>
      <c r="J249" s="99">
        <v>0</v>
      </c>
      <c r="K249" s="110" t="s">
        <v>1460</v>
      </c>
      <c r="L249" s="99">
        <v>0</v>
      </c>
      <c r="M249" s="99">
        <v>0</v>
      </c>
      <c r="N249" s="99">
        <v>0</v>
      </c>
      <c r="O249" s="99">
        <v>0</v>
      </c>
      <c r="P249" s="99">
        <v>0</v>
      </c>
      <c r="Q249" s="99">
        <v>0</v>
      </c>
      <c r="R249" s="99">
        <v>0</v>
      </c>
      <c r="S249" s="99">
        <v>0</v>
      </c>
      <c r="T249" s="99">
        <v>0</v>
      </c>
      <c r="U249" s="99">
        <v>0</v>
      </c>
      <c r="V249" s="99">
        <v>0</v>
      </c>
      <c r="W249" s="99">
        <v>0</v>
      </c>
      <c r="X249" s="99">
        <v>0</v>
      </c>
      <c r="Y249" s="99">
        <v>0</v>
      </c>
      <c r="Z249" s="99">
        <v>0</v>
      </c>
      <c r="AA249" s="99">
        <v>0</v>
      </c>
      <c r="AB249" s="99">
        <v>0</v>
      </c>
      <c r="AC249" s="99">
        <v>0</v>
      </c>
      <c r="AD249" s="99">
        <v>0</v>
      </c>
      <c r="AE249" s="99">
        <v>0</v>
      </c>
      <c r="AF249" s="99">
        <v>0</v>
      </c>
      <c r="AG249" s="99">
        <v>0</v>
      </c>
      <c r="AH249" s="99">
        <v>0</v>
      </c>
      <c r="AI249" s="99">
        <v>0</v>
      </c>
      <c r="AJ249" s="99">
        <v>0</v>
      </c>
      <c r="AK249" s="99">
        <v>0</v>
      </c>
      <c r="AL249" s="99">
        <v>0</v>
      </c>
      <c r="AM249" s="99">
        <v>0</v>
      </c>
      <c r="AN249" s="99">
        <v>0</v>
      </c>
      <c r="AO249" s="99">
        <v>0</v>
      </c>
      <c r="AP249" s="99">
        <v>0</v>
      </c>
      <c r="AQ249" s="99">
        <v>0</v>
      </c>
      <c r="AR249" s="99">
        <v>0</v>
      </c>
      <c r="AS249" s="99">
        <v>0</v>
      </c>
      <c r="AT249" s="99">
        <v>0</v>
      </c>
      <c r="AU249" s="99">
        <v>0</v>
      </c>
      <c r="AV249" s="99">
        <v>0</v>
      </c>
      <c r="AW249" s="99">
        <v>0</v>
      </c>
      <c r="AX249" s="99">
        <v>0</v>
      </c>
      <c r="AY249" s="99">
        <v>0</v>
      </c>
      <c r="AZ249" s="99">
        <v>0</v>
      </c>
      <c r="BA249" s="99">
        <v>0</v>
      </c>
      <c r="BB249" s="99">
        <v>0</v>
      </c>
      <c r="BC249" s="99">
        <v>0</v>
      </c>
      <c r="BD249" s="99">
        <v>0</v>
      </c>
      <c r="BE249" s="99">
        <v>0</v>
      </c>
      <c r="BF249" s="110" t="s">
        <v>1460</v>
      </c>
      <c r="BG249" s="110" t="s">
        <v>1460</v>
      </c>
      <c r="BH249" s="110" t="s">
        <v>1460</v>
      </c>
      <c r="BI249" s="110" t="s">
        <v>1460</v>
      </c>
      <c r="BJ249" s="110" t="s">
        <v>1460</v>
      </c>
      <c r="BK249" s="110" t="s">
        <v>1460</v>
      </c>
      <c r="BL249" s="110" t="s">
        <v>1460</v>
      </c>
      <c r="BM249" s="110" t="s">
        <v>1460</v>
      </c>
      <c r="BN249" s="110" t="s">
        <v>1460</v>
      </c>
      <c r="BO249" s="110" t="s">
        <v>1460</v>
      </c>
      <c r="BP249" s="110" t="s">
        <v>1460</v>
      </c>
      <c r="BQ249" s="99">
        <v>0</v>
      </c>
      <c r="BR249" s="99">
        <v>0</v>
      </c>
      <c r="BS249" s="99">
        <v>0</v>
      </c>
      <c r="BT249" s="99">
        <v>0</v>
      </c>
      <c r="BU249" s="99">
        <v>0</v>
      </c>
      <c r="BV249" s="99">
        <v>0</v>
      </c>
      <c r="BW249" s="99">
        <v>0</v>
      </c>
      <c r="BX249" s="99">
        <v>0</v>
      </c>
      <c r="BY249" s="99">
        <v>0</v>
      </c>
      <c r="BZ249" s="99">
        <v>0</v>
      </c>
      <c r="CA249" s="99">
        <v>0</v>
      </c>
      <c r="CB249" s="99">
        <v>0</v>
      </c>
      <c r="CC249" s="99">
        <v>0</v>
      </c>
      <c r="CD249" s="99">
        <v>0</v>
      </c>
      <c r="CE249" s="110" t="s">
        <v>1460</v>
      </c>
      <c r="CF249" s="99">
        <v>0</v>
      </c>
      <c r="CG249" s="99">
        <v>0</v>
      </c>
      <c r="CH249" s="99">
        <v>0</v>
      </c>
      <c r="CI249" s="99">
        <v>0</v>
      </c>
      <c r="CJ249" s="99">
        <v>0</v>
      </c>
      <c r="CK249" s="99">
        <v>0</v>
      </c>
      <c r="CL249" s="99">
        <v>0</v>
      </c>
      <c r="CM249" s="99">
        <v>0</v>
      </c>
      <c r="CN249" s="99">
        <v>0</v>
      </c>
      <c r="CO249" s="99">
        <v>0</v>
      </c>
      <c r="CP249" s="99">
        <v>0</v>
      </c>
      <c r="CQ249" s="110" t="s">
        <v>1460</v>
      </c>
      <c r="CR249" s="113" t="s">
        <v>1460</v>
      </c>
    </row>
    <row r="250" s="93" customFormat="1" ht="15.4" customHeight="1" spans="1:96">
      <c r="A250" s="109" t="s">
        <v>1890</v>
      </c>
      <c r="B250" s="100"/>
      <c r="C250" s="100" t="s">
        <v>1280</v>
      </c>
      <c r="D250" s="100" t="s">
        <v>1891</v>
      </c>
      <c r="E250" s="99">
        <v>0</v>
      </c>
      <c r="F250" s="99">
        <v>0</v>
      </c>
      <c r="G250" s="99">
        <v>0</v>
      </c>
      <c r="H250" s="99">
        <v>0</v>
      </c>
      <c r="I250" s="99">
        <v>0</v>
      </c>
      <c r="J250" s="99">
        <v>0</v>
      </c>
      <c r="K250" s="110" t="s">
        <v>1460</v>
      </c>
      <c r="L250" s="99">
        <v>0</v>
      </c>
      <c r="M250" s="99">
        <v>0</v>
      </c>
      <c r="N250" s="99">
        <v>0</v>
      </c>
      <c r="O250" s="99">
        <v>0</v>
      </c>
      <c r="P250" s="99">
        <v>0</v>
      </c>
      <c r="Q250" s="99">
        <v>0</v>
      </c>
      <c r="R250" s="99">
        <v>0</v>
      </c>
      <c r="S250" s="99">
        <v>0</v>
      </c>
      <c r="T250" s="99">
        <v>0</v>
      </c>
      <c r="U250" s="99">
        <v>0</v>
      </c>
      <c r="V250" s="99">
        <v>0</v>
      </c>
      <c r="W250" s="99">
        <v>0</v>
      </c>
      <c r="X250" s="99">
        <v>0</v>
      </c>
      <c r="Y250" s="99">
        <v>0</v>
      </c>
      <c r="Z250" s="99">
        <v>0</v>
      </c>
      <c r="AA250" s="99">
        <v>0</v>
      </c>
      <c r="AB250" s="99">
        <v>0</v>
      </c>
      <c r="AC250" s="99">
        <v>0</v>
      </c>
      <c r="AD250" s="99">
        <v>0</v>
      </c>
      <c r="AE250" s="99">
        <v>0</v>
      </c>
      <c r="AF250" s="99">
        <v>0</v>
      </c>
      <c r="AG250" s="99">
        <v>0</v>
      </c>
      <c r="AH250" s="99">
        <v>0</v>
      </c>
      <c r="AI250" s="99">
        <v>0</v>
      </c>
      <c r="AJ250" s="99">
        <v>0</v>
      </c>
      <c r="AK250" s="99">
        <v>0</v>
      </c>
      <c r="AL250" s="99">
        <v>0</v>
      </c>
      <c r="AM250" s="99">
        <v>0</v>
      </c>
      <c r="AN250" s="99">
        <v>0</v>
      </c>
      <c r="AO250" s="99">
        <v>0</v>
      </c>
      <c r="AP250" s="99">
        <v>0</v>
      </c>
      <c r="AQ250" s="99">
        <v>0</v>
      </c>
      <c r="AR250" s="99">
        <v>0</v>
      </c>
      <c r="AS250" s="99">
        <v>0</v>
      </c>
      <c r="AT250" s="99">
        <v>0</v>
      </c>
      <c r="AU250" s="99">
        <v>0</v>
      </c>
      <c r="AV250" s="99">
        <v>0</v>
      </c>
      <c r="AW250" s="99">
        <v>0</v>
      </c>
      <c r="AX250" s="99">
        <v>0</v>
      </c>
      <c r="AY250" s="99">
        <v>0</v>
      </c>
      <c r="AZ250" s="99">
        <v>0</v>
      </c>
      <c r="BA250" s="99">
        <v>0</v>
      </c>
      <c r="BB250" s="99">
        <v>0</v>
      </c>
      <c r="BC250" s="99">
        <v>0</v>
      </c>
      <c r="BD250" s="99">
        <v>0</v>
      </c>
      <c r="BE250" s="99">
        <v>0</v>
      </c>
      <c r="BF250" s="110" t="s">
        <v>1460</v>
      </c>
      <c r="BG250" s="110" t="s">
        <v>1460</v>
      </c>
      <c r="BH250" s="110" t="s">
        <v>1460</v>
      </c>
      <c r="BI250" s="110" t="s">
        <v>1460</v>
      </c>
      <c r="BJ250" s="110" t="s">
        <v>1460</v>
      </c>
      <c r="BK250" s="110" t="s">
        <v>1460</v>
      </c>
      <c r="BL250" s="110" t="s">
        <v>1460</v>
      </c>
      <c r="BM250" s="110" t="s">
        <v>1460</v>
      </c>
      <c r="BN250" s="110" t="s">
        <v>1460</v>
      </c>
      <c r="BO250" s="110" t="s">
        <v>1460</v>
      </c>
      <c r="BP250" s="110" t="s">
        <v>1460</v>
      </c>
      <c r="BQ250" s="99">
        <v>0</v>
      </c>
      <c r="BR250" s="99">
        <v>0</v>
      </c>
      <c r="BS250" s="99">
        <v>0</v>
      </c>
      <c r="BT250" s="99">
        <v>0</v>
      </c>
      <c r="BU250" s="99">
        <v>0</v>
      </c>
      <c r="BV250" s="99">
        <v>0</v>
      </c>
      <c r="BW250" s="99">
        <v>0</v>
      </c>
      <c r="BX250" s="99">
        <v>0</v>
      </c>
      <c r="BY250" s="99">
        <v>0</v>
      </c>
      <c r="BZ250" s="99">
        <v>0</v>
      </c>
      <c r="CA250" s="99">
        <v>0</v>
      </c>
      <c r="CB250" s="99">
        <v>0</v>
      </c>
      <c r="CC250" s="99">
        <v>0</v>
      </c>
      <c r="CD250" s="99">
        <v>0</v>
      </c>
      <c r="CE250" s="110" t="s">
        <v>1460</v>
      </c>
      <c r="CF250" s="99">
        <v>0</v>
      </c>
      <c r="CG250" s="99">
        <v>0</v>
      </c>
      <c r="CH250" s="99">
        <v>0</v>
      </c>
      <c r="CI250" s="99">
        <v>0</v>
      </c>
      <c r="CJ250" s="99">
        <v>0</v>
      </c>
      <c r="CK250" s="99">
        <v>0</v>
      </c>
      <c r="CL250" s="99">
        <v>0</v>
      </c>
      <c r="CM250" s="99">
        <v>0</v>
      </c>
      <c r="CN250" s="99">
        <v>0</v>
      </c>
      <c r="CO250" s="99">
        <v>0</v>
      </c>
      <c r="CP250" s="99">
        <v>0</v>
      </c>
      <c r="CQ250" s="110" t="s">
        <v>1460</v>
      </c>
      <c r="CR250" s="113" t="s">
        <v>1460</v>
      </c>
    </row>
    <row r="251" s="93" customFormat="1" ht="15.4" customHeight="1" spans="1:96">
      <c r="A251" s="109" t="s">
        <v>1892</v>
      </c>
      <c r="B251" s="100"/>
      <c r="C251" s="100" t="s">
        <v>1280</v>
      </c>
      <c r="D251" s="100" t="s">
        <v>1893</v>
      </c>
      <c r="E251" s="99">
        <v>250000</v>
      </c>
      <c r="F251" s="99">
        <v>199022.37</v>
      </c>
      <c r="G251" s="99">
        <v>0</v>
      </c>
      <c r="H251" s="99">
        <v>0</v>
      </c>
      <c r="I251" s="99">
        <v>0</v>
      </c>
      <c r="J251" s="99">
        <v>0</v>
      </c>
      <c r="K251" s="110" t="s">
        <v>1460</v>
      </c>
      <c r="L251" s="99">
        <v>0</v>
      </c>
      <c r="M251" s="99">
        <v>0</v>
      </c>
      <c r="N251" s="99">
        <v>199022.37</v>
      </c>
      <c r="O251" s="99">
        <v>50977.63</v>
      </c>
      <c r="P251" s="99">
        <v>538</v>
      </c>
      <c r="Q251" s="99">
        <v>43173</v>
      </c>
      <c r="R251" s="99">
        <v>0</v>
      </c>
      <c r="S251" s="99">
        <v>0</v>
      </c>
      <c r="T251" s="99">
        <v>0</v>
      </c>
      <c r="U251" s="99">
        <v>0</v>
      </c>
      <c r="V251" s="99">
        <v>0</v>
      </c>
      <c r="W251" s="99">
        <v>0</v>
      </c>
      <c r="X251" s="99">
        <v>0</v>
      </c>
      <c r="Y251" s="99">
        <v>2841</v>
      </c>
      <c r="Z251" s="99">
        <v>0</v>
      </c>
      <c r="AA251" s="99">
        <v>0</v>
      </c>
      <c r="AB251" s="99">
        <v>0</v>
      </c>
      <c r="AC251" s="99">
        <v>0</v>
      </c>
      <c r="AD251" s="99">
        <v>0</v>
      </c>
      <c r="AE251" s="99">
        <v>0</v>
      </c>
      <c r="AF251" s="99">
        <v>0</v>
      </c>
      <c r="AG251" s="99">
        <v>0</v>
      </c>
      <c r="AH251" s="99">
        <v>0</v>
      </c>
      <c r="AI251" s="99">
        <v>0</v>
      </c>
      <c r="AJ251" s="99">
        <v>0</v>
      </c>
      <c r="AK251" s="99">
        <v>0</v>
      </c>
      <c r="AL251" s="99">
        <v>0</v>
      </c>
      <c r="AM251" s="99">
        <v>3520</v>
      </c>
      <c r="AN251" s="99">
        <v>0</v>
      </c>
      <c r="AO251" s="99">
        <v>0</v>
      </c>
      <c r="AP251" s="99">
        <v>905.63</v>
      </c>
      <c r="AQ251" s="99">
        <v>0</v>
      </c>
      <c r="AR251" s="99">
        <v>0</v>
      </c>
      <c r="AS251" s="99">
        <v>0</v>
      </c>
      <c r="AT251" s="99">
        <v>0</v>
      </c>
      <c r="AU251" s="99">
        <v>0</v>
      </c>
      <c r="AV251" s="99">
        <v>0</v>
      </c>
      <c r="AW251" s="99">
        <v>0</v>
      </c>
      <c r="AX251" s="99">
        <v>0</v>
      </c>
      <c r="AY251" s="99">
        <v>0</v>
      </c>
      <c r="AZ251" s="99">
        <v>0</v>
      </c>
      <c r="BA251" s="99">
        <v>0</v>
      </c>
      <c r="BB251" s="99">
        <v>0</v>
      </c>
      <c r="BC251" s="99">
        <v>0</v>
      </c>
      <c r="BD251" s="99">
        <v>0</v>
      </c>
      <c r="BE251" s="99">
        <v>0</v>
      </c>
      <c r="BF251" s="110" t="s">
        <v>1460</v>
      </c>
      <c r="BG251" s="110" t="s">
        <v>1460</v>
      </c>
      <c r="BH251" s="110" t="s">
        <v>1460</v>
      </c>
      <c r="BI251" s="110" t="s">
        <v>1460</v>
      </c>
      <c r="BJ251" s="110" t="s">
        <v>1460</v>
      </c>
      <c r="BK251" s="110" t="s">
        <v>1460</v>
      </c>
      <c r="BL251" s="110" t="s">
        <v>1460</v>
      </c>
      <c r="BM251" s="110" t="s">
        <v>1460</v>
      </c>
      <c r="BN251" s="110" t="s">
        <v>1460</v>
      </c>
      <c r="BO251" s="110" t="s">
        <v>1460</v>
      </c>
      <c r="BP251" s="110" t="s">
        <v>1460</v>
      </c>
      <c r="BQ251" s="99">
        <v>0</v>
      </c>
      <c r="BR251" s="99">
        <v>0</v>
      </c>
      <c r="BS251" s="99">
        <v>0</v>
      </c>
      <c r="BT251" s="99">
        <v>0</v>
      </c>
      <c r="BU251" s="99">
        <v>0</v>
      </c>
      <c r="BV251" s="99">
        <v>0</v>
      </c>
      <c r="BW251" s="99">
        <v>0</v>
      </c>
      <c r="BX251" s="99">
        <v>0</v>
      </c>
      <c r="BY251" s="99">
        <v>0</v>
      </c>
      <c r="BZ251" s="99">
        <v>0</v>
      </c>
      <c r="CA251" s="99">
        <v>0</v>
      </c>
      <c r="CB251" s="99">
        <v>0</v>
      </c>
      <c r="CC251" s="99">
        <v>0</v>
      </c>
      <c r="CD251" s="99">
        <v>0</v>
      </c>
      <c r="CE251" s="110" t="s">
        <v>1460</v>
      </c>
      <c r="CF251" s="99">
        <v>0</v>
      </c>
      <c r="CG251" s="99">
        <v>0</v>
      </c>
      <c r="CH251" s="99">
        <v>0</v>
      </c>
      <c r="CI251" s="99">
        <v>0</v>
      </c>
      <c r="CJ251" s="99">
        <v>0</v>
      </c>
      <c r="CK251" s="99">
        <v>0</v>
      </c>
      <c r="CL251" s="99">
        <v>0</v>
      </c>
      <c r="CM251" s="99">
        <v>0</v>
      </c>
      <c r="CN251" s="99">
        <v>0</v>
      </c>
      <c r="CO251" s="99">
        <v>0</v>
      </c>
      <c r="CP251" s="99">
        <v>0</v>
      </c>
      <c r="CQ251" s="110" t="s">
        <v>1460</v>
      </c>
      <c r="CR251" s="113" t="s">
        <v>1460</v>
      </c>
    </row>
    <row r="252" s="93" customFormat="1" ht="15.4" customHeight="1" spans="1:96">
      <c r="A252" s="109" t="s">
        <v>1894</v>
      </c>
      <c r="B252" s="100"/>
      <c r="C252" s="100" t="s">
        <v>1280</v>
      </c>
      <c r="D252" s="100" t="s">
        <v>1895</v>
      </c>
      <c r="E252" s="99">
        <v>0</v>
      </c>
      <c r="F252" s="99">
        <v>0</v>
      </c>
      <c r="G252" s="99">
        <v>0</v>
      </c>
      <c r="H252" s="99">
        <v>0</v>
      </c>
      <c r="I252" s="99">
        <v>0</v>
      </c>
      <c r="J252" s="99">
        <v>0</v>
      </c>
      <c r="K252" s="110" t="s">
        <v>1460</v>
      </c>
      <c r="L252" s="99">
        <v>0</v>
      </c>
      <c r="M252" s="99">
        <v>0</v>
      </c>
      <c r="N252" s="99">
        <v>0</v>
      </c>
      <c r="O252" s="99">
        <v>0</v>
      </c>
      <c r="P252" s="99">
        <v>0</v>
      </c>
      <c r="Q252" s="99">
        <v>0</v>
      </c>
      <c r="R252" s="99">
        <v>0</v>
      </c>
      <c r="S252" s="99">
        <v>0</v>
      </c>
      <c r="T252" s="99">
        <v>0</v>
      </c>
      <c r="U252" s="99">
        <v>0</v>
      </c>
      <c r="V252" s="99">
        <v>0</v>
      </c>
      <c r="W252" s="99">
        <v>0</v>
      </c>
      <c r="X252" s="99">
        <v>0</v>
      </c>
      <c r="Y252" s="99">
        <v>0</v>
      </c>
      <c r="Z252" s="99">
        <v>0</v>
      </c>
      <c r="AA252" s="99">
        <v>0</v>
      </c>
      <c r="AB252" s="99">
        <v>0</v>
      </c>
      <c r="AC252" s="99">
        <v>0</v>
      </c>
      <c r="AD252" s="99">
        <v>0</v>
      </c>
      <c r="AE252" s="99">
        <v>0</v>
      </c>
      <c r="AF252" s="99">
        <v>0</v>
      </c>
      <c r="AG252" s="99">
        <v>0</v>
      </c>
      <c r="AH252" s="99">
        <v>0</v>
      </c>
      <c r="AI252" s="99">
        <v>0</v>
      </c>
      <c r="AJ252" s="99">
        <v>0</v>
      </c>
      <c r="AK252" s="99">
        <v>0</v>
      </c>
      <c r="AL252" s="99">
        <v>0</v>
      </c>
      <c r="AM252" s="99">
        <v>0</v>
      </c>
      <c r="AN252" s="99">
        <v>0</v>
      </c>
      <c r="AO252" s="99">
        <v>0</v>
      </c>
      <c r="AP252" s="99">
        <v>0</v>
      </c>
      <c r="AQ252" s="99">
        <v>0</v>
      </c>
      <c r="AR252" s="99">
        <v>0</v>
      </c>
      <c r="AS252" s="99">
        <v>0</v>
      </c>
      <c r="AT252" s="99">
        <v>0</v>
      </c>
      <c r="AU252" s="99">
        <v>0</v>
      </c>
      <c r="AV252" s="99">
        <v>0</v>
      </c>
      <c r="AW252" s="99">
        <v>0</v>
      </c>
      <c r="AX252" s="99">
        <v>0</v>
      </c>
      <c r="AY252" s="99">
        <v>0</v>
      </c>
      <c r="AZ252" s="99">
        <v>0</v>
      </c>
      <c r="BA252" s="99">
        <v>0</v>
      </c>
      <c r="BB252" s="99">
        <v>0</v>
      </c>
      <c r="BC252" s="99">
        <v>0</v>
      </c>
      <c r="BD252" s="99">
        <v>0</v>
      </c>
      <c r="BE252" s="99">
        <v>0</v>
      </c>
      <c r="BF252" s="110" t="s">
        <v>1460</v>
      </c>
      <c r="BG252" s="110" t="s">
        <v>1460</v>
      </c>
      <c r="BH252" s="110" t="s">
        <v>1460</v>
      </c>
      <c r="BI252" s="110" t="s">
        <v>1460</v>
      </c>
      <c r="BJ252" s="110" t="s">
        <v>1460</v>
      </c>
      <c r="BK252" s="110" t="s">
        <v>1460</v>
      </c>
      <c r="BL252" s="110" t="s">
        <v>1460</v>
      </c>
      <c r="BM252" s="110" t="s">
        <v>1460</v>
      </c>
      <c r="BN252" s="110" t="s">
        <v>1460</v>
      </c>
      <c r="BO252" s="110" t="s">
        <v>1460</v>
      </c>
      <c r="BP252" s="110" t="s">
        <v>1460</v>
      </c>
      <c r="BQ252" s="99">
        <v>0</v>
      </c>
      <c r="BR252" s="99">
        <v>0</v>
      </c>
      <c r="BS252" s="99">
        <v>0</v>
      </c>
      <c r="BT252" s="99">
        <v>0</v>
      </c>
      <c r="BU252" s="99">
        <v>0</v>
      </c>
      <c r="BV252" s="99">
        <v>0</v>
      </c>
      <c r="BW252" s="99">
        <v>0</v>
      </c>
      <c r="BX252" s="99">
        <v>0</v>
      </c>
      <c r="BY252" s="99">
        <v>0</v>
      </c>
      <c r="BZ252" s="99">
        <v>0</v>
      </c>
      <c r="CA252" s="99">
        <v>0</v>
      </c>
      <c r="CB252" s="99">
        <v>0</v>
      </c>
      <c r="CC252" s="99">
        <v>0</v>
      </c>
      <c r="CD252" s="99">
        <v>0</v>
      </c>
      <c r="CE252" s="110" t="s">
        <v>1460</v>
      </c>
      <c r="CF252" s="99">
        <v>0</v>
      </c>
      <c r="CG252" s="99">
        <v>0</v>
      </c>
      <c r="CH252" s="99">
        <v>0</v>
      </c>
      <c r="CI252" s="99">
        <v>0</v>
      </c>
      <c r="CJ252" s="99">
        <v>0</v>
      </c>
      <c r="CK252" s="99">
        <v>0</v>
      </c>
      <c r="CL252" s="99">
        <v>0</v>
      </c>
      <c r="CM252" s="99">
        <v>0</v>
      </c>
      <c r="CN252" s="99">
        <v>0</v>
      </c>
      <c r="CO252" s="99">
        <v>0</v>
      </c>
      <c r="CP252" s="99">
        <v>0</v>
      </c>
      <c r="CQ252" s="110" t="s">
        <v>1460</v>
      </c>
      <c r="CR252" s="113" t="s">
        <v>1460</v>
      </c>
    </row>
    <row r="253" s="93" customFormat="1" ht="15.4" customHeight="1" spans="1:96">
      <c r="A253" s="109" t="s">
        <v>1896</v>
      </c>
      <c r="B253" s="100"/>
      <c r="C253" s="100" t="s">
        <v>1280</v>
      </c>
      <c r="D253" s="100" t="s">
        <v>1897</v>
      </c>
      <c r="E253" s="99">
        <v>0</v>
      </c>
      <c r="F253" s="99">
        <v>0</v>
      </c>
      <c r="G253" s="99">
        <v>0</v>
      </c>
      <c r="H253" s="99">
        <v>0</v>
      </c>
      <c r="I253" s="99">
        <v>0</v>
      </c>
      <c r="J253" s="99">
        <v>0</v>
      </c>
      <c r="K253" s="110" t="s">
        <v>1460</v>
      </c>
      <c r="L253" s="99">
        <v>0</v>
      </c>
      <c r="M253" s="99">
        <v>0</v>
      </c>
      <c r="N253" s="99">
        <v>0</v>
      </c>
      <c r="O253" s="99">
        <v>0</v>
      </c>
      <c r="P253" s="99">
        <v>0</v>
      </c>
      <c r="Q253" s="99">
        <v>0</v>
      </c>
      <c r="R253" s="99">
        <v>0</v>
      </c>
      <c r="S253" s="99">
        <v>0</v>
      </c>
      <c r="T253" s="99">
        <v>0</v>
      </c>
      <c r="U253" s="99">
        <v>0</v>
      </c>
      <c r="V253" s="99">
        <v>0</v>
      </c>
      <c r="W253" s="99">
        <v>0</v>
      </c>
      <c r="X253" s="99">
        <v>0</v>
      </c>
      <c r="Y253" s="99">
        <v>0</v>
      </c>
      <c r="Z253" s="99">
        <v>0</v>
      </c>
      <c r="AA253" s="99">
        <v>0</v>
      </c>
      <c r="AB253" s="99">
        <v>0</v>
      </c>
      <c r="AC253" s="99">
        <v>0</v>
      </c>
      <c r="AD253" s="99">
        <v>0</v>
      </c>
      <c r="AE253" s="99">
        <v>0</v>
      </c>
      <c r="AF253" s="99">
        <v>0</v>
      </c>
      <c r="AG253" s="99">
        <v>0</v>
      </c>
      <c r="AH253" s="99">
        <v>0</v>
      </c>
      <c r="AI253" s="99">
        <v>0</v>
      </c>
      <c r="AJ253" s="99">
        <v>0</v>
      </c>
      <c r="AK253" s="99">
        <v>0</v>
      </c>
      <c r="AL253" s="99">
        <v>0</v>
      </c>
      <c r="AM253" s="99">
        <v>0</v>
      </c>
      <c r="AN253" s="99">
        <v>0</v>
      </c>
      <c r="AO253" s="99">
        <v>0</v>
      </c>
      <c r="AP253" s="99">
        <v>0</v>
      </c>
      <c r="AQ253" s="99">
        <v>0</v>
      </c>
      <c r="AR253" s="99">
        <v>0</v>
      </c>
      <c r="AS253" s="99">
        <v>0</v>
      </c>
      <c r="AT253" s="99">
        <v>0</v>
      </c>
      <c r="AU253" s="99">
        <v>0</v>
      </c>
      <c r="AV253" s="99">
        <v>0</v>
      </c>
      <c r="AW253" s="99">
        <v>0</v>
      </c>
      <c r="AX253" s="99">
        <v>0</v>
      </c>
      <c r="AY253" s="99">
        <v>0</v>
      </c>
      <c r="AZ253" s="99">
        <v>0</v>
      </c>
      <c r="BA253" s="99">
        <v>0</v>
      </c>
      <c r="BB253" s="99">
        <v>0</v>
      </c>
      <c r="BC253" s="99">
        <v>0</v>
      </c>
      <c r="BD253" s="99">
        <v>0</v>
      </c>
      <c r="BE253" s="99">
        <v>0</v>
      </c>
      <c r="BF253" s="110" t="s">
        <v>1460</v>
      </c>
      <c r="BG253" s="110" t="s">
        <v>1460</v>
      </c>
      <c r="BH253" s="110" t="s">
        <v>1460</v>
      </c>
      <c r="BI253" s="110" t="s">
        <v>1460</v>
      </c>
      <c r="BJ253" s="110" t="s">
        <v>1460</v>
      </c>
      <c r="BK253" s="110" t="s">
        <v>1460</v>
      </c>
      <c r="BL253" s="110" t="s">
        <v>1460</v>
      </c>
      <c r="BM253" s="110" t="s">
        <v>1460</v>
      </c>
      <c r="BN253" s="110" t="s">
        <v>1460</v>
      </c>
      <c r="BO253" s="110" t="s">
        <v>1460</v>
      </c>
      <c r="BP253" s="110" t="s">
        <v>1460</v>
      </c>
      <c r="BQ253" s="99">
        <v>0</v>
      </c>
      <c r="BR253" s="99">
        <v>0</v>
      </c>
      <c r="BS253" s="99">
        <v>0</v>
      </c>
      <c r="BT253" s="99">
        <v>0</v>
      </c>
      <c r="BU253" s="99">
        <v>0</v>
      </c>
      <c r="BV253" s="99">
        <v>0</v>
      </c>
      <c r="BW253" s="99">
        <v>0</v>
      </c>
      <c r="BX253" s="99">
        <v>0</v>
      </c>
      <c r="BY253" s="99">
        <v>0</v>
      </c>
      <c r="BZ253" s="99">
        <v>0</v>
      </c>
      <c r="CA253" s="99">
        <v>0</v>
      </c>
      <c r="CB253" s="99">
        <v>0</v>
      </c>
      <c r="CC253" s="99">
        <v>0</v>
      </c>
      <c r="CD253" s="99">
        <v>0</v>
      </c>
      <c r="CE253" s="110" t="s">
        <v>1460</v>
      </c>
      <c r="CF253" s="99">
        <v>0</v>
      </c>
      <c r="CG253" s="99">
        <v>0</v>
      </c>
      <c r="CH253" s="99">
        <v>0</v>
      </c>
      <c r="CI253" s="99">
        <v>0</v>
      </c>
      <c r="CJ253" s="99">
        <v>0</v>
      </c>
      <c r="CK253" s="99">
        <v>0</v>
      </c>
      <c r="CL253" s="99">
        <v>0</v>
      </c>
      <c r="CM253" s="99">
        <v>0</v>
      </c>
      <c r="CN253" s="99">
        <v>0</v>
      </c>
      <c r="CO253" s="99">
        <v>0</v>
      </c>
      <c r="CP253" s="99">
        <v>0</v>
      </c>
      <c r="CQ253" s="110" t="s">
        <v>1460</v>
      </c>
      <c r="CR253" s="113" t="s">
        <v>1460</v>
      </c>
    </row>
    <row r="254" s="93" customFormat="1" ht="15.4" customHeight="1" spans="1:96">
      <c r="A254" s="109" t="s">
        <v>1898</v>
      </c>
      <c r="B254" s="100"/>
      <c r="C254" s="100" t="s">
        <v>1280</v>
      </c>
      <c r="D254" s="100" t="s">
        <v>1093</v>
      </c>
      <c r="E254" s="99">
        <v>431654.23</v>
      </c>
      <c r="F254" s="99">
        <v>337718.63</v>
      </c>
      <c r="G254" s="99">
        <v>68834.35</v>
      </c>
      <c r="H254" s="99">
        <v>53623.5</v>
      </c>
      <c r="I254" s="99">
        <v>19502</v>
      </c>
      <c r="J254" s="99">
        <v>108567.78</v>
      </c>
      <c r="K254" s="110" t="s">
        <v>1460</v>
      </c>
      <c r="L254" s="99">
        <v>60000</v>
      </c>
      <c r="M254" s="99">
        <v>27191</v>
      </c>
      <c r="N254" s="99">
        <v>0</v>
      </c>
      <c r="O254" s="99">
        <v>44642.12</v>
      </c>
      <c r="P254" s="99">
        <v>9426.5</v>
      </c>
      <c r="Q254" s="99">
        <v>5005.8</v>
      </c>
      <c r="R254" s="99">
        <v>0</v>
      </c>
      <c r="S254" s="99">
        <v>0</v>
      </c>
      <c r="T254" s="99">
        <v>0</v>
      </c>
      <c r="U254" s="99">
        <v>0</v>
      </c>
      <c r="V254" s="99">
        <v>17099.35</v>
      </c>
      <c r="W254" s="99">
        <v>0</v>
      </c>
      <c r="X254" s="99">
        <v>0</v>
      </c>
      <c r="Y254" s="99">
        <v>6411</v>
      </c>
      <c r="Z254" s="99">
        <v>0</v>
      </c>
      <c r="AA254" s="99">
        <v>260</v>
      </c>
      <c r="AB254" s="99">
        <v>0</v>
      </c>
      <c r="AC254" s="99">
        <v>0</v>
      </c>
      <c r="AD254" s="99">
        <v>0</v>
      </c>
      <c r="AE254" s="99">
        <v>0</v>
      </c>
      <c r="AF254" s="99">
        <v>0</v>
      </c>
      <c r="AG254" s="99">
        <v>0</v>
      </c>
      <c r="AH254" s="99">
        <v>0</v>
      </c>
      <c r="AI254" s="99">
        <v>0</v>
      </c>
      <c r="AJ254" s="99">
        <v>0</v>
      </c>
      <c r="AK254" s="99">
        <v>3627.47</v>
      </c>
      <c r="AL254" s="99">
        <v>0</v>
      </c>
      <c r="AM254" s="99">
        <v>0</v>
      </c>
      <c r="AN254" s="99">
        <v>0</v>
      </c>
      <c r="AO254" s="99">
        <v>0</v>
      </c>
      <c r="AP254" s="99">
        <v>2812</v>
      </c>
      <c r="AQ254" s="99">
        <v>49293.48</v>
      </c>
      <c r="AR254" s="99">
        <v>0</v>
      </c>
      <c r="AS254" s="99">
        <v>0</v>
      </c>
      <c r="AT254" s="99">
        <v>0</v>
      </c>
      <c r="AU254" s="99">
        <v>0</v>
      </c>
      <c r="AV254" s="99">
        <v>0</v>
      </c>
      <c r="AW254" s="99">
        <v>0</v>
      </c>
      <c r="AX254" s="99">
        <v>0</v>
      </c>
      <c r="AY254" s="99">
        <v>0</v>
      </c>
      <c r="AZ254" s="99">
        <v>0</v>
      </c>
      <c r="BA254" s="99">
        <v>0</v>
      </c>
      <c r="BB254" s="99">
        <v>49293.48</v>
      </c>
      <c r="BC254" s="99">
        <v>0</v>
      </c>
      <c r="BD254" s="99">
        <v>0</v>
      </c>
      <c r="BE254" s="99">
        <v>0</v>
      </c>
      <c r="BF254" s="110" t="s">
        <v>1460</v>
      </c>
      <c r="BG254" s="110" t="s">
        <v>1460</v>
      </c>
      <c r="BH254" s="110" t="s">
        <v>1460</v>
      </c>
      <c r="BI254" s="110" t="s">
        <v>1460</v>
      </c>
      <c r="BJ254" s="110" t="s">
        <v>1460</v>
      </c>
      <c r="BK254" s="110" t="s">
        <v>1460</v>
      </c>
      <c r="BL254" s="110" t="s">
        <v>1460</v>
      </c>
      <c r="BM254" s="110" t="s">
        <v>1460</v>
      </c>
      <c r="BN254" s="110" t="s">
        <v>1460</v>
      </c>
      <c r="BO254" s="110" t="s">
        <v>1460</v>
      </c>
      <c r="BP254" s="110" t="s">
        <v>1460</v>
      </c>
      <c r="BQ254" s="99">
        <v>0</v>
      </c>
      <c r="BR254" s="99">
        <v>0</v>
      </c>
      <c r="BS254" s="99">
        <v>0</v>
      </c>
      <c r="BT254" s="99">
        <v>0</v>
      </c>
      <c r="BU254" s="99">
        <v>0</v>
      </c>
      <c r="BV254" s="99">
        <v>0</v>
      </c>
      <c r="BW254" s="99">
        <v>0</v>
      </c>
      <c r="BX254" s="99">
        <v>0</v>
      </c>
      <c r="BY254" s="99">
        <v>0</v>
      </c>
      <c r="BZ254" s="99">
        <v>0</v>
      </c>
      <c r="CA254" s="99">
        <v>0</v>
      </c>
      <c r="CB254" s="99">
        <v>0</v>
      </c>
      <c r="CC254" s="99">
        <v>0</v>
      </c>
      <c r="CD254" s="99">
        <v>0</v>
      </c>
      <c r="CE254" s="110" t="s">
        <v>1460</v>
      </c>
      <c r="CF254" s="99">
        <v>0</v>
      </c>
      <c r="CG254" s="99">
        <v>0</v>
      </c>
      <c r="CH254" s="99">
        <v>0</v>
      </c>
      <c r="CI254" s="99">
        <v>0</v>
      </c>
      <c r="CJ254" s="99">
        <v>0</v>
      </c>
      <c r="CK254" s="99">
        <v>0</v>
      </c>
      <c r="CL254" s="99">
        <v>0</v>
      </c>
      <c r="CM254" s="99">
        <v>0</v>
      </c>
      <c r="CN254" s="99">
        <v>0</v>
      </c>
      <c r="CO254" s="99">
        <v>0</v>
      </c>
      <c r="CP254" s="99">
        <v>0</v>
      </c>
      <c r="CQ254" s="110" t="s">
        <v>1460</v>
      </c>
      <c r="CR254" s="113" t="s">
        <v>1460</v>
      </c>
    </row>
    <row r="255" s="93" customFormat="1" ht="15.4" customHeight="1" spans="1:96">
      <c r="A255" s="109" t="s">
        <v>1899</v>
      </c>
      <c r="B255" s="100"/>
      <c r="C255" s="100" t="s">
        <v>1280</v>
      </c>
      <c r="D255" s="100" t="s">
        <v>1900</v>
      </c>
      <c r="E255" s="99">
        <v>431654.23</v>
      </c>
      <c r="F255" s="99">
        <v>337718.63</v>
      </c>
      <c r="G255" s="99">
        <v>68834.35</v>
      </c>
      <c r="H255" s="99">
        <v>53623.5</v>
      </c>
      <c r="I255" s="99">
        <v>19502</v>
      </c>
      <c r="J255" s="99">
        <v>108567.78</v>
      </c>
      <c r="K255" s="110" t="s">
        <v>1460</v>
      </c>
      <c r="L255" s="99">
        <v>60000</v>
      </c>
      <c r="M255" s="99">
        <v>27191</v>
      </c>
      <c r="N255" s="99">
        <v>0</v>
      </c>
      <c r="O255" s="99">
        <v>44642.12</v>
      </c>
      <c r="P255" s="99">
        <v>9426.5</v>
      </c>
      <c r="Q255" s="99">
        <v>5005.8</v>
      </c>
      <c r="R255" s="99">
        <v>0</v>
      </c>
      <c r="S255" s="99">
        <v>0</v>
      </c>
      <c r="T255" s="99">
        <v>0</v>
      </c>
      <c r="U255" s="99">
        <v>0</v>
      </c>
      <c r="V255" s="99">
        <v>17099.35</v>
      </c>
      <c r="W255" s="99">
        <v>0</v>
      </c>
      <c r="X255" s="99">
        <v>0</v>
      </c>
      <c r="Y255" s="99">
        <v>6411</v>
      </c>
      <c r="Z255" s="99">
        <v>0</v>
      </c>
      <c r="AA255" s="99">
        <v>260</v>
      </c>
      <c r="AB255" s="99">
        <v>0</v>
      </c>
      <c r="AC255" s="99">
        <v>0</v>
      </c>
      <c r="AD255" s="99">
        <v>0</v>
      </c>
      <c r="AE255" s="99">
        <v>0</v>
      </c>
      <c r="AF255" s="99">
        <v>0</v>
      </c>
      <c r="AG255" s="99">
        <v>0</v>
      </c>
      <c r="AH255" s="99">
        <v>0</v>
      </c>
      <c r="AI255" s="99">
        <v>0</v>
      </c>
      <c r="AJ255" s="99">
        <v>0</v>
      </c>
      <c r="AK255" s="99">
        <v>3627.47</v>
      </c>
      <c r="AL255" s="99">
        <v>0</v>
      </c>
      <c r="AM255" s="99">
        <v>0</v>
      </c>
      <c r="AN255" s="99">
        <v>0</v>
      </c>
      <c r="AO255" s="99">
        <v>0</v>
      </c>
      <c r="AP255" s="99">
        <v>2812</v>
      </c>
      <c r="AQ255" s="99">
        <v>49293.48</v>
      </c>
      <c r="AR255" s="99">
        <v>0</v>
      </c>
      <c r="AS255" s="99">
        <v>0</v>
      </c>
      <c r="AT255" s="99">
        <v>0</v>
      </c>
      <c r="AU255" s="99">
        <v>0</v>
      </c>
      <c r="AV255" s="99">
        <v>0</v>
      </c>
      <c r="AW255" s="99">
        <v>0</v>
      </c>
      <c r="AX255" s="99">
        <v>0</v>
      </c>
      <c r="AY255" s="99">
        <v>0</v>
      </c>
      <c r="AZ255" s="99">
        <v>0</v>
      </c>
      <c r="BA255" s="99">
        <v>0</v>
      </c>
      <c r="BB255" s="99">
        <v>49293.48</v>
      </c>
      <c r="BC255" s="99">
        <v>0</v>
      </c>
      <c r="BD255" s="99">
        <v>0</v>
      </c>
      <c r="BE255" s="99">
        <v>0</v>
      </c>
      <c r="BF255" s="110" t="s">
        <v>1460</v>
      </c>
      <c r="BG255" s="110" t="s">
        <v>1460</v>
      </c>
      <c r="BH255" s="110" t="s">
        <v>1460</v>
      </c>
      <c r="BI255" s="110" t="s">
        <v>1460</v>
      </c>
      <c r="BJ255" s="110" t="s">
        <v>1460</v>
      </c>
      <c r="BK255" s="110" t="s">
        <v>1460</v>
      </c>
      <c r="BL255" s="110" t="s">
        <v>1460</v>
      </c>
      <c r="BM255" s="110" t="s">
        <v>1460</v>
      </c>
      <c r="BN255" s="110" t="s">
        <v>1460</v>
      </c>
      <c r="BO255" s="110" t="s">
        <v>1460</v>
      </c>
      <c r="BP255" s="110" t="s">
        <v>1460</v>
      </c>
      <c r="BQ255" s="99">
        <v>0</v>
      </c>
      <c r="BR255" s="99">
        <v>0</v>
      </c>
      <c r="BS255" s="99">
        <v>0</v>
      </c>
      <c r="BT255" s="99">
        <v>0</v>
      </c>
      <c r="BU255" s="99">
        <v>0</v>
      </c>
      <c r="BV255" s="99">
        <v>0</v>
      </c>
      <c r="BW255" s="99">
        <v>0</v>
      </c>
      <c r="BX255" s="99">
        <v>0</v>
      </c>
      <c r="BY255" s="99">
        <v>0</v>
      </c>
      <c r="BZ255" s="99">
        <v>0</v>
      </c>
      <c r="CA255" s="99">
        <v>0</v>
      </c>
      <c r="CB255" s="99">
        <v>0</v>
      </c>
      <c r="CC255" s="99">
        <v>0</v>
      </c>
      <c r="CD255" s="99">
        <v>0</v>
      </c>
      <c r="CE255" s="110" t="s">
        <v>1460</v>
      </c>
      <c r="CF255" s="99">
        <v>0</v>
      </c>
      <c r="CG255" s="99">
        <v>0</v>
      </c>
      <c r="CH255" s="99">
        <v>0</v>
      </c>
      <c r="CI255" s="99">
        <v>0</v>
      </c>
      <c r="CJ255" s="99">
        <v>0</v>
      </c>
      <c r="CK255" s="99">
        <v>0</v>
      </c>
      <c r="CL255" s="99">
        <v>0</v>
      </c>
      <c r="CM255" s="99">
        <v>0</v>
      </c>
      <c r="CN255" s="99">
        <v>0</v>
      </c>
      <c r="CO255" s="99">
        <v>0</v>
      </c>
      <c r="CP255" s="99">
        <v>0</v>
      </c>
      <c r="CQ255" s="110" t="s">
        <v>1460</v>
      </c>
      <c r="CR255" s="113" t="s">
        <v>1460</v>
      </c>
    </row>
    <row r="256" s="93" customFormat="1" ht="15.4" customHeight="1" spans="1:96">
      <c r="A256" s="109" t="s">
        <v>1901</v>
      </c>
      <c r="B256" s="100"/>
      <c r="C256" s="100" t="s">
        <v>1280</v>
      </c>
      <c r="D256" s="100" t="s">
        <v>1485</v>
      </c>
      <c r="E256" s="99">
        <v>431654.23</v>
      </c>
      <c r="F256" s="99">
        <v>337718.63</v>
      </c>
      <c r="G256" s="99">
        <v>68834.35</v>
      </c>
      <c r="H256" s="99">
        <v>53623.5</v>
      </c>
      <c r="I256" s="99">
        <v>19502</v>
      </c>
      <c r="J256" s="99">
        <v>108567.78</v>
      </c>
      <c r="K256" s="110" t="s">
        <v>1460</v>
      </c>
      <c r="L256" s="99">
        <v>60000</v>
      </c>
      <c r="M256" s="99">
        <v>27191</v>
      </c>
      <c r="N256" s="99">
        <v>0</v>
      </c>
      <c r="O256" s="99">
        <v>44642.12</v>
      </c>
      <c r="P256" s="99">
        <v>9426.5</v>
      </c>
      <c r="Q256" s="99">
        <v>5005.8</v>
      </c>
      <c r="R256" s="99">
        <v>0</v>
      </c>
      <c r="S256" s="99">
        <v>0</v>
      </c>
      <c r="T256" s="99">
        <v>0</v>
      </c>
      <c r="U256" s="99">
        <v>0</v>
      </c>
      <c r="V256" s="99">
        <v>17099.35</v>
      </c>
      <c r="W256" s="99">
        <v>0</v>
      </c>
      <c r="X256" s="99">
        <v>0</v>
      </c>
      <c r="Y256" s="99">
        <v>6411</v>
      </c>
      <c r="Z256" s="99">
        <v>0</v>
      </c>
      <c r="AA256" s="99">
        <v>260</v>
      </c>
      <c r="AB256" s="99">
        <v>0</v>
      </c>
      <c r="AC256" s="99">
        <v>0</v>
      </c>
      <c r="AD256" s="99">
        <v>0</v>
      </c>
      <c r="AE256" s="99">
        <v>0</v>
      </c>
      <c r="AF256" s="99">
        <v>0</v>
      </c>
      <c r="AG256" s="99">
        <v>0</v>
      </c>
      <c r="AH256" s="99">
        <v>0</v>
      </c>
      <c r="AI256" s="99">
        <v>0</v>
      </c>
      <c r="AJ256" s="99">
        <v>0</v>
      </c>
      <c r="AK256" s="99">
        <v>3627.47</v>
      </c>
      <c r="AL256" s="99">
        <v>0</v>
      </c>
      <c r="AM256" s="99">
        <v>0</v>
      </c>
      <c r="AN256" s="99">
        <v>0</v>
      </c>
      <c r="AO256" s="99">
        <v>0</v>
      </c>
      <c r="AP256" s="99">
        <v>2812</v>
      </c>
      <c r="AQ256" s="99">
        <v>49293.48</v>
      </c>
      <c r="AR256" s="99">
        <v>0</v>
      </c>
      <c r="AS256" s="99">
        <v>0</v>
      </c>
      <c r="AT256" s="99">
        <v>0</v>
      </c>
      <c r="AU256" s="99">
        <v>0</v>
      </c>
      <c r="AV256" s="99">
        <v>0</v>
      </c>
      <c r="AW256" s="99">
        <v>0</v>
      </c>
      <c r="AX256" s="99">
        <v>0</v>
      </c>
      <c r="AY256" s="99">
        <v>0</v>
      </c>
      <c r="AZ256" s="99">
        <v>0</v>
      </c>
      <c r="BA256" s="99">
        <v>0</v>
      </c>
      <c r="BB256" s="99">
        <v>49293.48</v>
      </c>
      <c r="BC256" s="99">
        <v>0</v>
      </c>
      <c r="BD256" s="99">
        <v>0</v>
      </c>
      <c r="BE256" s="99">
        <v>0</v>
      </c>
      <c r="BF256" s="110" t="s">
        <v>1460</v>
      </c>
      <c r="BG256" s="110" t="s">
        <v>1460</v>
      </c>
      <c r="BH256" s="110" t="s">
        <v>1460</v>
      </c>
      <c r="BI256" s="110" t="s">
        <v>1460</v>
      </c>
      <c r="BJ256" s="110" t="s">
        <v>1460</v>
      </c>
      <c r="BK256" s="110" t="s">
        <v>1460</v>
      </c>
      <c r="BL256" s="110" t="s">
        <v>1460</v>
      </c>
      <c r="BM256" s="110" t="s">
        <v>1460</v>
      </c>
      <c r="BN256" s="110" t="s">
        <v>1460</v>
      </c>
      <c r="BO256" s="110" t="s">
        <v>1460</v>
      </c>
      <c r="BP256" s="110" t="s">
        <v>1460</v>
      </c>
      <c r="BQ256" s="99">
        <v>0</v>
      </c>
      <c r="BR256" s="99">
        <v>0</v>
      </c>
      <c r="BS256" s="99">
        <v>0</v>
      </c>
      <c r="BT256" s="99">
        <v>0</v>
      </c>
      <c r="BU256" s="99">
        <v>0</v>
      </c>
      <c r="BV256" s="99">
        <v>0</v>
      </c>
      <c r="BW256" s="99">
        <v>0</v>
      </c>
      <c r="BX256" s="99">
        <v>0</v>
      </c>
      <c r="BY256" s="99">
        <v>0</v>
      </c>
      <c r="BZ256" s="99">
        <v>0</v>
      </c>
      <c r="CA256" s="99">
        <v>0</v>
      </c>
      <c r="CB256" s="99">
        <v>0</v>
      </c>
      <c r="CC256" s="99">
        <v>0</v>
      </c>
      <c r="CD256" s="99">
        <v>0</v>
      </c>
      <c r="CE256" s="110" t="s">
        <v>1460</v>
      </c>
      <c r="CF256" s="99">
        <v>0</v>
      </c>
      <c r="CG256" s="99">
        <v>0</v>
      </c>
      <c r="CH256" s="99">
        <v>0</v>
      </c>
      <c r="CI256" s="99">
        <v>0</v>
      </c>
      <c r="CJ256" s="99">
        <v>0</v>
      </c>
      <c r="CK256" s="99">
        <v>0</v>
      </c>
      <c r="CL256" s="99">
        <v>0</v>
      </c>
      <c r="CM256" s="99">
        <v>0</v>
      </c>
      <c r="CN256" s="99">
        <v>0</v>
      </c>
      <c r="CO256" s="99">
        <v>0</v>
      </c>
      <c r="CP256" s="99">
        <v>0</v>
      </c>
      <c r="CQ256" s="110" t="s">
        <v>1460</v>
      </c>
      <c r="CR256" s="113" t="s">
        <v>1460</v>
      </c>
    </row>
    <row r="257" s="93" customFormat="1" ht="15.4" customHeight="1" spans="1:96">
      <c r="A257" s="109" t="s">
        <v>1902</v>
      </c>
      <c r="B257" s="100"/>
      <c r="C257" s="100" t="s">
        <v>1280</v>
      </c>
      <c r="D257" s="100" t="s">
        <v>1903</v>
      </c>
      <c r="E257" s="99">
        <v>0</v>
      </c>
      <c r="F257" s="99">
        <v>0</v>
      </c>
      <c r="G257" s="99">
        <v>0</v>
      </c>
      <c r="H257" s="99">
        <v>0</v>
      </c>
      <c r="I257" s="99">
        <v>0</v>
      </c>
      <c r="J257" s="99">
        <v>0</v>
      </c>
      <c r="K257" s="110" t="s">
        <v>1460</v>
      </c>
      <c r="L257" s="99">
        <v>0</v>
      </c>
      <c r="M257" s="99">
        <v>0</v>
      </c>
      <c r="N257" s="99">
        <v>0</v>
      </c>
      <c r="O257" s="99">
        <v>0</v>
      </c>
      <c r="P257" s="99">
        <v>0</v>
      </c>
      <c r="Q257" s="99">
        <v>0</v>
      </c>
      <c r="R257" s="99">
        <v>0</v>
      </c>
      <c r="S257" s="99">
        <v>0</v>
      </c>
      <c r="T257" s="99">
        <v>0</v>
      </c>
      <c r="U257" s="99">
        <v>0</v>
      </c>
      <c r="V257" s="99">
        <v>0</v>
      </c>
      <c r="W257" s="99">
        <v>0</v>
      </c>
      <c r="X257" s="99">
        <v>0</v>
      </c>
      <c r="Y257" s="99">
        <v>0</v>
      </c>
      <c r="Z257" s="99">
        <v>0</v>
      </c>
      <c r="AA257" s="99">
        <v>0</v>
      </c>
      <c r="AB257" s="99">
        <v>0</v>
      </c>
      <c r="AC257" s="99">
        <v>0</v>
      </c>
      <c r="AD257" s="99">
        <v>0</v>
      </c>
      <c r="AE257" s="99">
        <v>0</v>
      </c>
      <c r="AF257" s="99">
        <v>0</v>
      </c>
      <c r="AG257" s="99">
        <v>0</v>
      </c>
      <c r="AH257" s="99">
        <v>0</v>
      </c>
      <c r="AI257" s="99">
        <v>0</v>
      </c>
      <c r="AJ257" s="99">
        <v>0</v>
      </c>
      <c r="AK257" s="99">
        <v>0</v>
      </c>
      <c r="AL257" s="99">
        <v>0</v>
      </c>
      <c r="AM257" s="99">
        <v>0</v>
      </c>
      <c r="AN257" s="99">
        <v>0</v>
      </c>
      <c r="AO257" s="99">
        <v>0</v>
      </c>
      <c r="AP257" s="99">
        <v>0</v>
      </c>
      <c r="AQ257" s="99">
        <v>0</v>
      </c>
      <c r="AR257" s="99">
        <v>0</v>
      </c>
      <c r="AS257" s="99">
        <v>0</v>
      </c>
      <c r="AT257" s="99">
        <v>0</v>
      </c>
      <c r="AU257" s="99">
        <v>0</v>
      </c>
      <c r="AV257" s="99">
        <v>0</v>
      </c>
      <c r="AW257" s="99">
        <v>0</v>
      </c>
      <c r="AX257" s="99">
        <v>0</v>
      </c>
      <c r="AY257" s="99">
        <v>0</v>
      </c>
      <c r="AZ257" s="99">
        <v>0</v>
      </c>
      <c r="BA257" s="99">
        <v>0</v>
      </c>
      <c r="BB257" s="99">
        <v>0</v>
      </c>
      <c r="BC257" s="99">
        <v>0</v>
      </c>
      <c r="BD257" s="99">
        <v>0</v>
      </c>
      <c r="BE257" s="99">
        <v>0</v>
      </c>
      <c r="BF257" s="110" t="s">
        <v>1460</v>
      </c>
      <c r="BG257" s="110" t="s">
        <v>1460</v>
      </c>
      <c r="BH257" s="110" t="s">
        <v>1460</v>
      </c>
      <c r="BI257" s="110" t="s">
        <v>1460</v>
      </c>
      <c r="BJ257" s="110" t="s">
        <v>1460</v>
      </c>
      <c r="BK257" s="110" t="s">
        <v>1460</v>
      </c>
      <c r="BL257" s="110" t="s">
        <v>1460</v>
      </c>
      <c r="BM257" s="110" t="s">
        <v>1460</v>
      </c>
      <c r="BN257" s="110" t="s">
        <v>1460</v>
      </c>
      <c r="BO257" s="110" t="s">
        <v>1460</v>
      </c>
      <c r="BP257" s="110" t="s">
        <v>1460</v>
      </c>
      <c r="BQ257" s="99">
        <v>0</v>
      </c>
      <c r="BR257" s="99">
        <v>0</v>
      </c>
      <c r="BS257" s="99">
        <v>0</v>
      </c>
      <c r="BT257" s="99">
        <v>0</v>
      </c>
      <c r="BU257" s="99">
        <v>0</v>
      </c>
      <c r="BV257" s="99">
        <v>0</v>
      </c>
      <c r="BW257" s="99">
        <v>0</v>
      </c>
      <c r="BX257" s="99">
        <v>0</v>
      </c>
      <c r="BY257" s="99">
        <v>0</v>
      </c>
      <c r="BZ257" s="99">
        <v>0</v>
      </c>
      <c r="CA257" s="99">
        <v>0</v>
      </c>
      <c r="CB257" s="99">
        <v>0</v>
      </c>
      <c r="CC257" s="99">
        <v>0</v>
      </c>
      <c r="CD257" s="99">
        <v>0</v>
      </c>
      <c r="CE257" s="110" t="s">
        <v>1460</v>
      </c>
      <c r="CF257" s="99">
        <v>0</v>
      </c>
      <c r="CG257" s="99">
        <v>0</v>
      </c>
      <c r="CH257" s="99">
        <v>0</v>
      </c>
      <c r="CI257" s="99">
        <v>0</v>
      </c>
      <c r="CJ257" s="99">
        <v>0</v>
      </c>
      <c r="CK257" s="99">
        <v>0</v>
      </c>
      <c r="CL257" s="99">
        <v>0</v>
      </c>
      <c r="CM257" s="99">
        <v>0</v>
      </c>
      <c r="CN257" s="99">
        <v>0</v>
      </c>
      <c r="CO257" s="99">
        <v>0</v>
      </c>
      <c r="CP257" s="99">
        <v>0</v>
      </c>
      <c r="CQ257" s="110" t="s">
        <v>1460</v>
      </c>
      <c r="CR257" s="113" t="s">
        <v>1460</v>
      </c>
    </row>
    <row r="258" s="93" customFormat="1" ht="15.4" customHeight="1" spans="1:96">
      <c r="A258" s="109" t="s">
        <v>1904</v>
      </c>
      <c r="B258" s="100"/>
      <c r="C258" s="100" t="s">
        <v>1280</v>
      </c>
      <c r="D258" s="100" t="s">
        <v>1905</v>
      </c>
      <c r="E258" s="99">
        <v>0</v>
      </c>
      <c r="F258" s="99">
        <v>0</v>
      </c>
      <c r="G258" s="99">
        <v>0</v>
      </c>
      <c r="H258" s="99">
        <v>0</v>
      </c>
      <c r="I258" s="99">
        <v>0</v>
      </c>
      <c r="J258" s="99">
        <v>0</v>
      </c>
      <c r="K258" s="110" t="s">
        <v>1460</v>
      </c>
      <c r="L258" s="99">
        <v>0</v>
      </c>
      <c r="M258" s="99">
        <v>0</v>
      </c>
      <c r="N258" s="99">
        <v>0</v>
      </c>
      <c r="O258" s="99">
        <v>0</v>
      </c>
      <c r="P258" s="99">
        <v>0</v>
      </c>
      <c r="Q258" s="99">
        <v>0</v>
      </c>
      <c r="R258" s="99">
        <v>0</v>
      </c>
      <c r="S258" s="99">
        <v>0</v>
      </c>
      <c r="T258" s="99">
        <v>0</v>
      </c>
      <c r="U258" s="99">
        <v>0</v>
      </c>
      <c r="V258" s="99">
        <v>0</v>
      </c>
      <c r="W258" s="99">
        <v>0</v>
      </c>
      <c r="X258" s="99">
        <v>0</v>
      </c>
      <c r="Y258" s="99">
        <v>0</v>
      </c>
      <c r="Z258" s="99">
        <v>0</v>
      </c>
      <c r="AA258" s="99">
        <v>0</v>
      </c>
      <c r="AB258" s="99">
        <v>0</v>
      </c>
      <c r="AC258" s="99">
        <v>0</v>
      </c>
      <c r="AD258" s="99">
        <v>0</v>
      </c>
      <c r="AE258" s="99">
        <v>0</v>
      </c>
      <c r="AF258" s="99">
        <v>0</v>
      </c>
      <c r="AG258" s="99">
        <v>0</v>
      </c>
      <c r="AH258" s="99">
        <v>0</v>
      </c>
      <c r="AI258" s="99">
        <v>0</v>
      </c>
      <c r="AJ258" s="99">
        <v>0</v>
      </c>
      <c r="AK258" s="99">
        <v>0</v>
      </c>
      <c r="AL258" s="99">
        <v>0</v>
      </c>
      <c r="AM258" s="99">
        <v>0</v>
      </c>
      <c r="AN258" s="99">
        <v>0</v>
      </c>
      <c r="AO258" s="99">
        <v>0</v>
      </c>
      <c r="AP258" s="99">
        <v>0</v>
      </c>
      <c r="AQ258" s="99">
        <v>0</v>
      </c>
      <c r="AR258" s="99">
        <v>0</v>
      </c>
      <c r="AS258" s="99">
        <v>0</v>
      </c>
      <c r="AT258" s="99">
        <v>0</v>
      </c>
      <c r="AU258" s="99">
        <v>0</v>
      </c>
      <c r="AV258" s="99">
        <v>0</v>
      </c>
      <c r="AW258" s="99">
        <v>0</v>
      </c>
      <c r="AX258" s="99">
        <v>0</v>
      </c>
      <c r="AY258" s="99">
        <v>0</v>
      </c>
      <c r="AZ258" s="99">
        <v>0</v>
      </c>
      <c r="BA258" s="99">
        <v>0</v>
      </c>
      <c r="BB258" s="99">
        <v>0</v>
      </c>
      <c r="BC258" s="99">
        <v>0</v>
      </c>
      <c r="BD258" s="99">
        <v>0</v>
      </c>
      <c r="BE258" s="99">
        <v>0</v>
      </c>
      <c r="BF258" s="110" t="s">
        <v>1460</v>
      </c>
      <c r="BG258" s="110" t="s">
        <v>1460</v>
      </c>
      <c r="BH258" s="110" t="s">
        <v>1460</v>
      </c>
      <c r="BI258" s="110" t="s">
        <v>1460</v>
      </c>
      <c r="BJ258" s="110" t="s">
        <v>1460</v>
      </c>
      <c r="BK258" s="110" t="s">
        <v>1460</v>
      </c>
      <c r="BL258" s="110" t="s">
        <v>1460</v>
      </c>
      <c r="BM258" s="110" t="s">
        <v>1460</v>
      </c>
      <c r="BN258" s="110" t="s">
        <v>1460</v>
      </c>
      <c r="BO258" s="110" t="s">
        <v>1460</v>
      </c>
      <c r="BP258" s="110" t="s">
        <v>1460</v>
      </c>
      <c r="BQ258" s="99">
        <v>0</v>
      </c>
      <c r="BR258" s="99">
        <v>0</v>
      </c>
      <c r="BS258" s="99">
        <v>0</v>
      </c>
      <c r="BT258" s="99">
        <v>0</v>
      </c>
      <c r="BU258" s="99">
        <v>0</v>
      </c>
      <c r="BV258" s="99">
        <v>0</v>
      </c>
      <c r="BW258" s="99">
        <v>0</v>
      </c>
      <c r="BX258" s="99">
        <v>0</v>
      </c>
      <c r="BY258" s="99">
        <v>0</v>
      </c>
      <c r="BZ258" s="99">
        <v>0</v>
      </c>
      <c r="CA258" s="99">
        <v>0</v>
      </c>
      <c r="CB258" s="99">
        <v>0</v>
      </c>
      <c r="CC258" s="99">
        <v>0</v>
      </c>
      <c r="CD258" s="99">
        <v>0</v>
      </c>
      <c r="CE258" s="110" t="s">
        <v>1460</v>
      </c>
      <c r="CF258" s="99">
        <v>0</v>
      </c>
      <c r="CG258" s="99">
        <v>0</v>
      </c>
      <c r="CH258" s="99">
        <v>0</v>
      </c>
      <c r="CI258" s="99">
        <v>0</v>
      </c>
      <c r="CJ258" s="99">
        <v>0</v>
      </c>
      <c r="CK258" s="99">
        <v>0</v>
      </c>
      <c r="CL258" s="99">
        <v>0</v>
      </c>
      <c r="CM258" s="99">
        <v>0</v>
      </c>
      <c r="CN258" s="99">
        <v>0</v>
      </c>
      <c r="CO258" s="99">
        <v>0</v>
      </c>
      <c r="CP258" s="99">
        <v>0</v>
      </c>
      <c r="CQ258" s="110" t="s">
        <v>1460</v>
      </c>
      <c r="CR258" s="113" t="s">
        <v>1460</v>
      </c>
    </row>
    <row r="259" s="93" customFormat="1" ht="15.4" customHeight="1" spans="1:96">
      <c r="A259" s="109" t="s">
        <v>1906</v>
      </c>
      <c r="B259" s="100"/>
      <c r="C259" s="100" t="s">
        <v>1280</v>
      </c>
      <c r="D259" s="100" t="s">
        <v>1126</v>
      </c>
      <c r="E259" s="99">
        <v>1246238.04</v>
      </c>
      <c r="F259" s="99">
        <v>1030667.66</v>
      </c>
      <c r="G259" s="99">
        <v>257162</v>
      </c>
      <c r="H259" s="99">
        <v>234658.11</v>
      </c>
      <c r="I259" s="99">
        <v>322263</v>
      </c>
      <c r="J259" s="99">
        <v>214584.55</v>
      </c>
      <c r="K259" s="110" t="s">
        <v>1460</v>
      </c>
      <c r="L259" s="99">
        <v>2000</v>
      </c>
      <c r="M259" s="99">
        <v>0</v>
      </c>
      <c r="N259" s="99">
        <v>0</v>
      </c>
      <c r="O259" s="99">
        <v>61869.7</v>
      </c>
      <c r="P259" s="99">
        <v>18612.7</v>
      </c>
      <c r="Q259" s="99">
        <v>2205.5</v>
      </c>
      <c r="R259" s="99">
        <v>0</v>
      </c>
      <c r="S259" s="99">
        <v>628.8</v>
      </c>
      <c r="T259" s="99">
        <v>0</v>
      </c>
      <c r="U259" s="99">
        <v>0</v>
      </c>
      <c r="V259" s="99">
        <v>0</v>
      </c>
      <c r="W259" s="99">
        <v>0</v>
      </c>
      <c r="X259" s="99">
        <v>0</v>
      </c>
      <c r="Y259" s="99">
        <v>7804.6</v>
      </c>
      <c r="Z259" s="99">
        <v>0</v>
      </c>
      <c r="AA259" s="99">
        <v>2545</v>
      </c>
      <c r="AB259" s="99">
        <v>0</v>
      </c>
      <c r="AC259" s="99">
        <v>0</v>
      </c>
      <c r="AD259" s="99">
        <v>900</v>
      </c>
      <c r="AE259" s="99">
        <v>15863</v>
      </c>
      <c r="AF259" s="99">
        <v>0</v>
      </c>
      <c r="AG259" s="99">
        <v>0</v>
      </c>
      <c r="AH259" s="99">
        <v>0</v>
      </c>
      <c r="AI259" s="99">
        <v>900</v>
      </c>
      <c r="AJ259" s="99">
        <v>0</v>
      </c>
      <c r="AK259" s="99">
        <v>11622.31</v>
      </c>
      <c r="AL259" s="99">
        <v>0</v>
      </c>
      <c r="AM259" s="99">
        <v>0</v>
      </c>
      <c r="AN259" s="99">
        <v>0</v>
      </c>
      <c r="AO259" s="99">
        <v>0</v>
      </c>
      <c r="AP259" s="99">
        <v>787.79</v>
      </c>
      <c r="AQ259" s="99">
        <v>153700.68</v>
      </c>
      <c r="AR259" s="99">
        <v>0</v>
      </c>
      <c r="AS259" s="99">
        <v>0</v>
      </c>
      <c r="AT259" s="99">
        <v>0</v>
      </c>
      <c r="AU259" s="99">
        <v>0</v>
      </c>
      <c r="AV259" s="99">
        <v>0</v>
      </c>
      <c r="AW259" s="99">
        <v>0</v>
      </c>
      <c r="AX259" s="99">
        <v>0</v>
      </c>
      <c r="AY259" s="99">
        <v>0</v>
      </c>
      <c r="AZ259" s="99">
        <v>0</v>
      </c>
      <c r="BA259" s="99">
        <v>0</v>
      </c>
      <c r="BB259" s="99">
        <v>153700.68</v>
      </c>
      <c r="BC259" s="99">
        <v>0</v>
      </c>
      <c r="BD259" s="99">
        <v>0</v>
      </c>
      <c r="BE259" s="99">
        <v>0</v>
      </c>
      <c r="BF259" s="110" t="s">
        <v>1460</v>
      </c>
      <c r="BG259" s="110" t="s">
        <v>1460</v>
      </c>
      <c r="BH259" s="110" t="s">
        <v>1460</v>
      </c>
      <c r="BI259" s="110" t="s">
        <v>1460</v>
      </c>
      <c r="BJ259" s="110" t="s">
        <v>1460</v>
      </c>
      <c r="BK259" s="110" t="s">
        <v>1460</v>
      </c>
      <c r="BL259" s="110" t="s">
        <v>1460</v>
      </c>
      <c r="BM259" s="110" t="s">
        <v>1460</v>
      </c>
      <c r="BN259" s="110" t="s">
        <v>1460</v>
      </c>
      <c r="BO259" s="110" t="s">
        <v>1460</v>
      </c>
      <c r="BP259" s="110" t="s">
        <v>1460</v>
      </c>
      <c r="BQ259" s="99">
        <v>0</v>
      </c>
      <c r="BR259" s="99">
        <v>0</v>
      </c>
      <c r="BS259" s="99">
        <v>0</v>
      </c>
      <c r="BT259" s="99">
        <v>0</v>
      </c>
      <c r="BU259" s="99">
        <v>0</v>
      </c>
      <c r="BV259" s="99">
        <v>0</v>
      </c>
      <c r="BW259" s="99">
        <v>0</v>
      </c>
      <c r="BX259" s="99">
        <v>0</v>
      </c>
      <c r="BY259" s="99">
        <v>0</v>
      </c>
      <c r="BZ259" s="99">
        <v>0</v>
      </c>
      <c r="CA259" s="99">
        <v>0</v>
      </c>
      <c r="CB259" s="99">
        <v>0</v>
      </c>
      <c r="CC259" s="99">
        <v>0</v>
      </c>
      <c r="CD259" s="99">
        <v>0</v>
      </c>
      <c r="CE259" s="110" t="s">
        <v>1460</v>
      </c>
      <c r="CF259" s="99">
        <v>0</v>
      </c>
      <c r="CG259" s="99">
        <v>0</v>
      </c>
      <c r="CH259" s="99">
        <v>0</v>
      </c>
      <c r="CI259" s="99">
        <v>0</v>
      </c>
      <c r="CJ259" s="99">
        <v>0</v>
      </c>
      <c r="CK259" s="99">
        <v>0</v>
      </c>
      <c r="CL259" s="99">
        <v>0</v>
      </c>
      <c r="CM259" s="99">
        <v>0</v>
      </c>
      <c r="CN259" s="99">
        <v>0</v>
      </c>
      <c r="CO259" s="99">
        <v>0</v>
      </c>
      <c r="CP259" s="99">
        <v>0</v>
      </c>
      <c r="CQ259" s="110" t="s">
        <v>1460</v>
      </c>
      <c r="CR259" s="113" t="s">
        <v>1460</v>
      </c>
    </row>
    <row r="260" s="93" customFormat="1" ht="15.4" customHeight="1" spans="1:96">
      <c r="A260" s="109" t="s">
        <v>1907</v>
      </c>
      <c r="B260" s="100"/>
      <c r="C260" s="100" t="s">
        <v>1280</v>
      </c>
      <c r="D260" s="100" t="s">
        <v>1908</v>
      </c>
      <c r="E260" s="99">
        <v>1246238.04</v>
      </c>
      <c r="F260" s="99">
        <v>1030667.66</v>
      </c>
      <c r="G260" s="99">
        <v>257162</v>
      </c>
      <c r="H260" s="99">
        <v>234658.11</v>
      </c>
      <c r="I260" s="99">
        <v>322263</v>
      </c>
      <c r="J260" s="99">
        <v>214584.55</v>
      </c>
      <c r="K260" s="110" t="s">
        <v>1460</v>
      </c>
      <c r="L260" s="99">
        <v>2000</v>
      </c>
      <c r="M260" s="99">
        <v>0</v>
      </c>
      <c r="N260" s="99">
        <v>0</v>
      </c>
      <c r="O260" s="99">
        <v>61869.7</v>
      </c>
      <c r="P260" s="99">
        <v>18612.7</v>
      </c>
      <c r="Q260" s="99">
        <v>2205.5</v>
      </c>
      <c r="R260" s="99">
        <v>0</v>
      </c>
      <c r="S260" s="99">
        <v>628.8</v>
      </c>
      <c r="T260" s="99">
        <v>0</v>
      </c>
      <c r="U260" s="99">
        <v>0</v>
      </c>
      <c r="V260" s="99">
        <v>0</v>
      </c>
      <c r="W260" s="99">
        <v>0</v>
      </c>
      <c r="X260" s="99">
        <v>0</v>
      </c>
      <c r="Y260" s="99">
        <v>7804.6</v>
      </c>
      <c r="Z260" s="99">
        <v>0</v>
      </c>
      <c r="AA260" s="99">
        <v>2545</v>
      </c>
      <c r="AB260" s="99">
        <v>0</v>
      </c>
      <c r="AC260" s="99">
        <v>0</v>
      </c>
      <c r="AD260" s="99">
        <v>900</v>
      </c>
      <c r="AE260" s="99">
        <v>15863</v>
      </c>
      <c r="AF260" s="99">
        <v>0</v>
      </c>
      <c r="AG260" s="99">
        <v>0</v>
      </c>
      <c r="AH260" s="99">
        <v>0</v>
      </c>
      <c r="AI260" s="99">
        <v>900</v>
      </c>
      <c r="AJ260" s="99">
        <v>0</v>
      </c>
      <c r="AK260" s="99">
        <v>11622.31</v>
      </c>
      <c r="AL260" s="99">
        <v>0</v>
      </c>
      <c r="AM260" s="99">
        <v>0</v>
      </c>
      <c r="AN260" s="99">
        <v>0</v>
      </c>
      <c r="AO260" s="99">
        <v>0</v>
      </c>
      <c r="AP260" s="99">
        <v>787.79</v>
      </c>
      <c r="AQ260" s="99">
        <v>153700.68</v>
      </c>
      <c r="AR260" s="99">
        <v>0</v>
      </c>
      <c r="AS260" s="99">
        <v>0</v>
      </c>
      <c r="AT260" s="99">
        <v>0</v>
      </c>
      <c r="AU260" s="99">
        <v>0</v>
      </c>
      <c r="AV260" s="99">
        <v>0</v>
      </c>
      <c r="AW260" s="99">
        <v>0</v>
      </c>
      <c r="AX260" s="99">
        <v>0</v>
      </c>
      <c r="AY260" s="99">
        <v>0</v>
      </c>
      <c r="AZ260" s="99">
        <v>0</v>
      </c>
      <c r="BA260" s="99">
        <v>0</v>
      </c>
      <c r="BB260" s="99">
        <v>153700.68</v>
      </c>
      <c r="BC260" s="99">
        <v>0</v>
      </c>
      <c r="BD260" s="99">
        <v>0</v>
      </c>
      <c r="BE260" s="99">
        <v>0</v>
      </c>
      <c r="BF260" s="110" t="s">
        <v>1460</v>
      </c>
      <c r="BG260" s="110" t="s">
        <v>1460</v>
      </c>
      <c r="BH260" s="110" t="s">
        <v>1460</v>
      </c>
      <c r="BI260" s="110" t="s">
        <v>1460</v>
      </c>
      <c r="BJ260" s="110" t="s">
        <v>1460</v>
      </c>
      <c r="BK260" s="110" t="s">
        <v>1460</v>
      </c>
      <c r="BL260" s="110" t="s">
        <v>1460</v>
      </c>
      <c r="BM260" s="110" t="s">
        <v>1460</v>
      </c>
      <c r="BN260" s="110" t="s">
        <v>1460</v>
      </c>
      <c r="BO260" s="110" t="s">
        <v>1460</v>
      </c>
      <c r="BP260" s="110" t="s">
        <v>1460</v>
      </c>
      <c r="BQ260" s="99">
        <v>0</v>
      </c>
      <c r="BR260" s="99">
        <v>0</v>
      </c>
      <c r="BS260" s="99">
        <v>0</v>
      </c>
      <c r="BT260" s="99">
        <v>0</v>
      </c>
      <c r="BU260" s="99">
        <v>0</v>
      </c>
      <c r="BV260" s="99">
        <v>0</v>
      </c>
      <c r="BW260" s="99">
        <v>0</v>
      </c>
      <c r="BX260" s="99">
        <v>0</v>
      </c>
      <c r="BY260" s="99">
        <v>0</v>
      </c>
      <c r="BZ260" s="99">
        <v>0</v>
      </c>
      <c r="CA260" s="99">
        <v>0</v>
      </c>
      <c r="CB260" s="99">
        <v>0</v>
      </c>
      <c r="CC260" s="99">
        <v>0</v>
      </c>
      <c r="CD260" s="99">
        <v>0</v>
      </c>
      <c r="CE260" s="110" t="s">
        <v>1460</v>
      </c>
      <c r="CF260" s="99">
        <v>0</v>
      </c>
      <c r="CG260" s="99">
        <v>0</v>
      </c>
      <c r="CH260" s="99">
        <v>0</v>
      </c>
      <c r="CI260" s="99">
        <v>0</v>
      </c>
      <c r="CJ260" s="99">
        <v>0</v>
      </c>
      <c r="CK260" s="99">
        <v>0</v>
      </c>
      <c r="CL260" s="99">
        <v>0</v>
      </c>
      <c r="CM260" s="99">
        <v>0</v>
      </c>
      <c r="CN260" s="99">
        <v>0</v>
      </c>
      <c r="CO260" s="99">
        <v>0</v>
      </c>
      <c r="CP260" s="99">
        <v>0</v>
      </c>
      <c r="CQ260" s="110" t="s">
        <v>1460</v>
      </c>
      <c r="CR260" s="113" t="s">
        <v>1460</v>
      </c>
    </row>
    <row r="261" s="93" customFormat="1" ht="15.4" customHeight="1" spans="1:96">
      <c r="A261" s="109" t="s">
        <v>1909</v>
      </c>
      <c r="B261" s="100"/>
      <c r="C261" s="100" t="s">
        <v>1280</v>
      </c>
      <c r="D261" s="100" t="s">
        <v>1465</v>
      </c>
      <c r="E261" s="99">
        <v>1246238.04</v>
      </c>
      <c r="F261" s="99">
        <v>1030667.66</v>
      </c>
      <c r="G261" s="99">
        <v>257162</v>
      </c>
      <c r="H261" s="99">
        <v>234658.11</v>
      </c>
      <c r="I261" s="99">
        <v>322263</v>
      </c>
      <c r="J261" s="99">
        <v>214584.55</v>
      </c>
      <c r="K261" s="110" t="s">
        <v>1460</v>
      </c>
      <c r="L261" s="99">
        <v>2000</v>
      </c>
      <c r="M261" s="99">
        <v>0</v>
      </c>
      <c r="N261" s="99">
        <v>0</v>
      </c>
      <c r="O261" s="99">
        <v>61869.7</v>
      </c>
      <c r="P261" s="99">
        <v>18612.7</v>
      </c>
      <c r="Q261" s="99">
        <v>2205.5</v>
      </c>
      <c r="R261" s="99">
        <v>0</v>
      </c>
      <c r="S261" s="99">
        <v>628.8</v>
      </c>
      <c r="T261" s="99">
        <v>0</v>
      </c>
      <c r="U261" s="99">
        <v>0</v>
      </c>
      <c r="V261" s="99">
        <v>0</v>
      </c>
      <c r="W261" s="99">
        <v>0</v>
      </c>
      <c r="X261" s="99">
        <v>0</v>
      </c>
      <c r="Y261" s="99">
        <v>7804.6</v>
      </c>
      <c r="Z261" s="99">
        <v>0</v>
      </c>
      <c r="AA261" s="99">
        <v>2545</v>
      </c>
      <c r="AB261" s="99">
        <v>0</v>
      </c>
      <c r="AC261" s="99">
        <v>0</v>
      </c>
      <c r="AD261" s="99">
        <v>900</v>
      </c>
      <c r="AE261" s="99">
        <v>15863</v>
      </c>
      <c r="AF261" s="99">
        <v>0</v>
      </c>
      <c r="AG261" s="99">
        <v>0</v>
      </c>
      <c r="AH261" s="99">
        <v>0</v>
      </c>
      <c r="AI261" s="99">
        <v>900</v>
      </c>
      <c r="AJ261" s="99">
        <v>0</v>
      </c>
      <c r="AK261" s="99">
        <v>11622.31</v>
      </c>
      <c r="AL261" s="99">
        <v>0</v>
      </c>
      <c r="AM261" s="99">
        <v>0</v>
      </c>
      <c r="AN261" s="99">
        <v>0</v>
      </c>
      <c r="AO261" s="99">
        <v>0</v>
      </c>
      <c r="AP261" s="99">
        <v>787.79</v>
      </c>
      <c r="AQ261" s="99">
        <v>153700.68</v>
      </c>
      <c r="AR261" s="99">
        <v>0</v>
      </c>
      <c r="AS261" s="99">
        <v>0</v>
      </c>
      <c r="AT261" s="99">
        <v>0</v>
      </c>
      <c r="AU261" s="99">
        <v>0</v>
      </c>
      <c r="AV261" s="99">
        <v>0</v>
      </c>
      <c r="AW261" s="99">
        <v>0</v>
      </c>
      <c r="AX261" s="99">
        <v>0</v>
      </c>
      <c r="AY261" s="99">
        <v>0</v>
      </c>
      <c r="AZ261" s="99">
        <v>0</v>
      </c>
      <c r="BA261" s="99">
        <v>0</v>
      </c>
      <c r="BB261" s="99">
        <v>153700.68</v>
      </c>
      <c r="BC261" s="99">
        <v>0</v>
      </c>
      <c r="BD261" s="99">
        <v>0</v>
      </c>
      <c r="BE261" s="99">
        <v>0</v>
      </c>
      <c r="BF261" s="110" t="s">
        <v>1460</v>
      </c>
      <c r="BG261" s="110" t="s">
        <v>1460</v>
      </c>
      <c r="BH261" s="110" t="s">
        <v>1460</v>
      </c>
      <c r="BI261" s="110" t="s">
        <v>1460</v>
      </c>
      <c r="BJ261" s="110" t="s">
        <v>1460</v>
      </c>
      <c r="BK261" s="110" t="s">
        <v>1460</v>
      </c>
      <c r="BL261" s="110" t="s">
        <v>1460</v>
      </c>
      <c r="BM261" s="110" t="s">
        <v>1460</v>
      </c>
      <c r="BN261" s="110" t="s">
        <v>1460</v>
      </c>
      <c r="BO261" s="110" t="s">
        <v>1460</v>
      </c>
      <c r="BP261" s="110" t="s">
        <v>1460</v>
      </c>
      <c r="BQ261" s="99">
        <v>0</v>
      </c>
      <c r="BR261" s="99">
        <v>0</v>
      </c>
      <c r="BS261" s="99">
        <v>0</v>
      </c>
      <c r="BT261" s="99">
        <v>0</v>
      </c>
      <c r="BU261" s="99">
        <v>0</v>
      </c>
      <c r="BV261" s="99">
        <v>0</v>
      </c>
      <c r="BW261" s="99">
        <v>0</v>
      </c>
      <c r="BX261" s="99">
        <v>0</v>
      </c>
      <c r="BY261" s="99">
        <v>0</v>
      </c>
      <c r="BZ261" s="99">
        <v>0</v>
      </c>
      <c r="CA261" s="99">
        <v>0</v>
      </c>
      <c r="CB261" s="99">
        <v>0</v>
      </c>
      <c r="CC261" s="99">
        <v>0</v>
      </c>
      <c r="CD261" s="99">
        <v>0</v>
      </c>
      <c r="CE261" s="110" t="s">
        <v>1460</v>
      </c>
      <c r="CF261" s="99">
        <v>0</v>
      </c>
      <c r="CG261" s="99">
        <v>0</v>
      </c>
      <c r="CH261" s="99">
        <v>0</v>
      </c>
      <c r="CI261" s="99">
        <v>0</v>
      </c>
      <c r="CJ261" s="99">
        <v>0</v>
      </c>
      <c r="CK261" s="99">
        <v>0</v>
      </c>
      <c r="CL261" s="99">
        <v>0</v>
      </c>
      <c r="CM261" s="99">
        <v>0</v>
      </c>
      <c r="CN261" s="99">
        <v>0</v>
      </c>
      <c r="CO261" s="99">
        <v>0</v>
      </c>
      <c r="CP261" s="99">
        <v>0</v>
      </c>
      <c r="CQ261" s="110" t="s">
        <v>1460</v>
      </c>
      <c r="CR261" s="113" t="s">
        <v>1460</v>
      </c>
    </row>
    <row r="262" s="93" customFormat="1" ht="15.4" customHeight="1" spans="1:96">
      <c r="A262" s="109" t="s">
        <v>1910</v>
      </c>
      <c r="B262" s="100"/>
      <c r="C262" s="100" t="s">
        <v>1280</v>
      </c>
      <c r="D262" s="100" t="s">
        <v>1467</v>
      </c>
      <c r="E262" s="99">
        <v>0</v>
      </c>
      <c r="F262" s="99">
        <v>0</v>
      </c>
      <c r="G262" s="99">
        <v>0</v>
      </c>
      <c r="H262" s="99">
        <v>0</v>
      </c>
      <c r="I262" s="99">
        <v>0</v>
      </c>
      <c r="J262" s="99">
        <v>0</v>
      </c>
      <c r="K262" s="110" t="s">
        <v>1460</v>
      </c>
      <c r="L262" s="99">
        <v>0</v>
      </c>
      <c r="M262" s="99">
        <v>0</v>
      </c>
      <c r="N262" s="99">
        <v>0</v>
      </c>
      <c r="O262" s="99">
        <v>0</v>
      </c>
      <c r="P262" s="99">
        <v>0</v>
      </c>
      <c r="Q262" s="99">
        <v>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0</v>
      </c>
      <c r="Y262" s="99">
        <v>0</v>
      </c>
      <c r="Z262" s="99">
        <v>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>
        <v>0</v>
      </c>
      <c r="AG262" s="99">
        <v>0</v>
      </c>
      <c r="AH262" s="99">
        <v>0</v>
      </c>
      <c r="AI262" s="99">
        <v>0</v>
      </c>
      <c r="AJ262" s="99">
        <v>0</v>
      </c>
      <c r="AK262" s="99">
        <v>0</v>
      </c>
      <c r="AL262" s="99">
        <v>0</v>
      </c>
      <c r="AM262" s="99">
        <v>0</v>
      </c>
      <c r="AN262" s="99">
        <v>0</v>
      </c>
      <c r="AO262" s="99">
        <v>0</v>
      </c>
      <c r="AP262" s="99">
        <v>0</v>
      </c>
      <c r="AQ262" s="99">
        <v>0</v>
      </c>
      <c r="AR262" s="99">
        <v>0</v>
      </c>
      <c r="AS262" s="99">
        <v>0</v>
      </c>
      <c r="AT262" s="99">
        <v>0</v>
      </c>
      <c r="AU262" s="99">
        <v>0</v>
      </c>
      <c r="AV262" s="99">
        <v>0</v>
      </c>
      <c r="AW262" s="99">
        <v>0</v>
      </c>
      <c r="AX262" s="99">
        <v>0</v>
      </c>
      <c r="AY262" s="99">
        <v>0</v>
      </c>
      <c r="AZ262" s="99">
        <v>0</v>
      </c>
      <c r="BA262" s="99">
        <v>0</v>
      </c>
      <c r="BB262" s="99">
        <v>0</v>
      </c>
      <c r="BC262" s="99">
        <v>0</v>
      </c>
      <c r="BD262" s="99">
        <v>0</v>
      </c>
      <c r="BE262" s="99">
        <v>0</v>
      </c>
      <c r="BF262" s="110" t="s">
        <v>1460</v>
      </c>
      <c r="BG262" s="110" t="s">
        <v>1460</v>
      </c>
      <c r="BH262" s="110" t="s">
        <v>1460</v>
      </c>
      <c r="BI262" s="110" t="s">
        <v>1460</v>
      </c>
      <c r="BJ262" s="110" t="s">
        <v>1460</v>
      </c>
      <c r="BK262" s="110" t="s">
        <v>1460</v>
      </c>
      <c r="BL262" s="110" t="s">
        <v>1460</v>
      </c>
      <c r="BM262" s="110" t="s">
        <v>1460</v>
      </c>
      <c r="BN262" s="110" t="s">
        <v>1460</v>
      </c>
      <c r="BO262" s="110" t="s">
        <v>1460</v>
      </c>
      <c r="BP262" s="110" t="s">
        <v>1460</v>
      </c>
      <c r="BQ262" s="99">
        <v>0</v>
      </c>
      <c r="BR262" s="99">
        <v>0</v>
      </c>
      <c r="BS262" s="99">
        <v>0</v>
      </c>
      <c r="BT262" s="99">
        <v>0</v>
      </c>
      <c r="BU262" s="99">
        <v>0</v>
      </c>
      <c r="BV262" s="99">
        <v>0</v>
      </c>
      <c r="BW262" s="99">
        <v>0</v>
      </c>
      <c r="BX262" s="99">
        <v>0</v>
      </c>
      <c r="BY262" s="99">
        <v>0</v>
      </c>
      <c r="BZ262" s="99">
        <v>0</v>
      </c>
      <c r="CA262" s="99">
        <v>0</v>
      </c>
      <c r="CB262" s="99">
        <v>0</v>
      </c>
      <c r="CC262" s="99">
        <v>0</v>
      </c>
      <c r="CD262" s="99">
        <v>0</v>
      </c>
      <c r="CE262" s="110" t="s">
        <v>1460</v>
      </c>
      <c r="CF262" s="99">
        <v>0</v>
      </c>
      <c r="CG262" s="99">
        <v>0</v>
      </c>
      <c r="CH262" s="99">
        <v>0</v>
      </c>
      <c r="CI262" s="99">
        <v>0</v>
      </c>
      <c r="CJ262" s="99">
        <v>0</v>
      </c>
      <c r="CK262" s="99">
        <v>0</v>
      </c>
      <c r="CL262" s="99">
        <v>0</v>
      </c>
      <c r="CM262" s="99">
        <v>0</v>
      </c>
      <c r="CN262" s="99">
        <v>0</v>
      </c>
      <c r="CO262" s="99">
        <v>0</v>
      </c>
      <c r="CP262" s="99">
        <v>0</v>
      </c>
      <c r="CQ262" s="110" t="s">
        <v>1460</v>
      </c>
      <c r="CR262" s="113" t="s">
        <v>1460</v>
      </c>
    </row>
    <row r="263" s="93" customFormat="1" ht="15.4" customHeight="1" spans="1:96">
      <c r="A263" s="109" t="s">
        <v>1911</v>
      </c>
      <c r="B263" s="100"/>
      <c r="C263" s="100" t="s">
        <v>1280</v>
      </c>
      <c r="D263" s="100" t="s">
        <v>1912</v>
      </c>
      <c r="E263" s="99">
        <v>0</v>
      </c>
      <c r="F263" s="99">
        <v>0</v>
      </c>
      <c r="G263" s="99">
        <v>0</v>
      </c>
      <c r="H263" s="99">
        <v>0</v>
      </c>
      <c r="I263" s="99">
        <v>0</v>
      </c>
      <c r="J263" s="99">
        <v>0</v>
      </c>
      <c r="K263" s="110" t="s">
        <v>1460</v>
      </c>
      <c r="L263" s="99">
        <v>0</v>
      </c>
      <c r="M263" s="99">
        <v>0</v>
      </c>
      <c r="N263" s="99">
        <v>0</v>
      </c>
      <c r="O263" s="99">
        <v>0</v>
      </c>
      <c r="P263" s="99">
        <v>0</v>
      </c>
      <c r="Q263" s="99">
        <v>0</v>
      </c>
      <c r="R263" s="99">
        <v>0</v>
      </c>
      <c r="S263" s="99">
        <v>0</v>
      </c>
      <c r="T263" s="99">
        <v>0</v>
      </c>
      <c r="U263" s="99">
        <v>0</v>
      </c>
      <c r="V263" s="99">
        <v>0</v>
      </c>
      <c r="W263" s="99">
        <v>0</v>
      </c>
      <c r="X263" s="99">
        <v>0</v>
      </c>
      <c r="Y263" s="99">
        <v>0</v>
      </c>
      <c r="Z263" s="99">
        <v>0</v>
      </c>
      <c r="AA263" s="99">
        <v>0</v>
      </c>
      <c r="AB263" s="99">
        <v>0</v>
      </c>
      <c r="AC263" s="99">
        <v>0</v>
      </c>
      <c r="AD263" s="99">
        <v>0</v>
      </c>
      <c r="AE263" s="99">
        <v>0</v>
      </c>
      <c r="AF263" s="99">
        <v>0</v>
      </c>
      <c r="AG263" s="99">
        <v>0</v>
      </c>
      <c r="AH263" s="99">
        <v>0</v>
      </c>
      <c r="AI263" s="99">
        <v>0</v>
      </c>
      <c r="AJ263" s="99">
        <v>0</v>
      </c>
      <c r="AK263" s="99">
        <v>0</v>
      </c>
      <c r="AL263" s="99">
        <v>0</v>
      </c>
      <c r="AM263" s="99">
        <v>0</v>
      </c>
      <c r="AN263" s="99">
        <v>0</v>
      </c>
      <c r="AO263" s="99">
        <v>0</v>
      </c>
      <c r="AP263" s="99">
        <v>0</v>
      </c>
      <c r="AQ263" s="99">
        <v>0</v>
      </c>
      <c r="AR263" s="99">
        <v>0</v>
      </c>
      <c r="AS263" s="99">
        <v>0</v>
      </c>
      <c r="AT263" s="99">
        <v>0</v>
      </c>
      <c r="AU263" s="99">
        <v>0</v>
      </c>
      <c r="AV263" s="99">
        <v>0</v>
      </c>
      <c r="AW263" s="99">
        <v>0</v>
      </c>
      <c r="AX263" s="99">
        <v>0</v>
      </c>
      <c r="AY263" s="99">
        <v>0</v>
      </c>
      <c r="AZ263" s="99">
        <v>0</v>
      </c>
      <c r="BA263" s="99">
        <v>0</v>
      </c>
      <c r="BB263" s="99">
        <v>0</v>
      </c>
      <c r="BC263" s="99">
        <v>0</v>
      </c>
      <c r="BD263" s="99">
        <v>0</v>
      </c>
      <c r="BE263" s="99">
        <v>0</v>
      </c>
      <c r="BF263" s="110" t="s">
        <v>1460</v>
      </c>
      <c r="BG263" s="110" t="s">
        <v>1460</v>
      </c>
      <c r="BH263" s="110" t="s">
        <v>1460</v>
      </c>
      <c r="BI263" s="110" t="s">
        <v>1460</v>
      </c>
      <c r="BJ263" s="110" t="s">
        <v>1460</v>
      </c>
      <c r="BK263" s="110" t="s">
        <v>1460</v>
      </c>
      <c r="BL263" s="110" t="s">
        <v>1460</v>
      </c>
      <c r="BM263" s="110" t="s">
        <v>1460</v>
      </c>
      <c r="BN263" s="110" t="s">
        <v>1460</v>
      </c>
      <c r="BO263" s="110" t="s">
        <v>1460</v>
      </c>
      <c r="BP263" s="110" t="s">
        <v>1460</v>
      </c>
      <c r="BQ263" s="99">
        <v>0</v>
      </c>
      <c r="BR263" s="99">
        <v>0</v>
      </c>
      <c r="BS263" s="99">
        <v>0</v>
      </c>
      <c r="BT263" s="99">
        <v>0</v>
      </c>
      <c r="BU263" s="99">
        <v>0</v>
      </c>
      <c r="BV263" s="99">
        <v>0</v>
      </c>
      <c r="BW263" s="99">
        <v>0</v>
      </c>
      <c r="BX263" s="99">
        <v>0</v>
      </c>
      <c r="BY263" s="99">
        <v>0</v>
      </c>
      <c r="BZ263" s="99">
        <v>0</v>
      </c>
      <c r="CA263" s="99">
        <v>0</v>
      </c>
      <c r="CB263" s="99">
        <v>0</v>
      </c>
      <c r="CC263" s="99">
        <v>0</v>
      </c>
      <c r="CD263" s="99">
        <v>0</v>
      </c>
      <c r="CE263" s="110" t="s">
        <v>1460</v>
      </c>
      <c r="CF263" s="99">
        <v>0</v>
      </c>
      <c r="CG263" s="99">
        <v>0</v>
      </c>
      <c r="CH263" s="99">
        <v>0</v>
      </c>
      <c r="CI263" s="99">
        <v>0</v>
      </c>
      <c r="CJ263" s="99">
        <v>0</v>
      </c>
      <c r="CK263" s="99">
        <v>0</v>
      </c>
      <c r="CL263" s="99">
        <v>0</v>
      </c>
      <c r="CM263" s="99">
        <v>0</v>
      </c>
      <c r="CN263" s="99">
        <v>0</v>
      </c>
      <c r="CO263" s="99">
        <v>0</v>
      </c>
      <c r="CP263" s="99">
        <v>0</v>
      </c>
      <c r="CQ263" s="110" t="s">
        <v>1460</v>
      </c>
      <c r="CR263" s="113" t="s">
        <v>1460</v>
      </c>
    </row>
    <row r="264" s="93" customFormat="1" ht="15.4" customHeight="1" spans="1:96">
      <c r="A264" s="109" t="s">
        <v>1913</v>
      </c>
      <c r="B264" s="100"/>
      <c r="C264" s="100" t="s">
        <v>1280</v>
      </c>
      <c r="D264" s="100" t="s">
        <v>1914</v>
      </c>
      <c r="E264" s="99">
        <v>0</v>
      </c>
      <c r="F264" s="99">
        <v>0</v>
      </c>
      <c r="G264" s="99">
        <v>0</v>
      </c>
      <c r="H264" s="99">
        <v>0</v>
      </c>
      <c r="I264" s="99">
        <v>0</v>
      </c>
      <c r="J264" s="99">
        <v>0</v>
      </c>
      <c r="K264" s="110" t="s">
        <v>1460</v>
      </c>
      <c r="L264" s="99">
        <v>0</v>
      </c>
      <c r="M264" s="99">
        <v>0</v>
      </c>
      <c r="N264" s="99">
        <v>0</v>
      </c>
      <c r="O264" s="99">
        <v>0</v>
      </c>
      <c r="P264" s="99">
        <v>0</v>
      </c>
      <c r="Q264" s="99">
        <v>0</v>
      </c>
      <c r="R264" s="99">
        <v>0</v>
      </c>
      <c r="S264" s="99">
        <v>0</v>
      </c>
      <c r="T264" s="99">
        <v>0</v>
      </c>
      <c r="U264" s="99">
        <v>0</v>
      </c>
      <c r="V264" s="99">
        <v>0</v>
      </c>
      <c r="W264" s="99">
        <v>0</v>
      </c>
      <c r="X264" s="99">
        <v>0</v>
      </c>
      <c r="Y264" s="99">
        <v>0</v>
      </c>
      <c r="Z264" s="99">
        <v>0</v>
      </c>
      <c r="AA264" s="99">
        <v>0</v>
      </c>
      <c r="AB264" s="99">
        <v>0</v>
      </c>
      <c r="AC264" s="99">
        <v>0</v>
      </c>
      <c r="AD264" s="99">
        <v>0</v>
      </c>
      <c r="AE264" s="99">
        <v>0</v>
      </c>
      <c r="AF264" s="99">
        <v>0</v>
      </c>
      <c r="AG264" s="99">
        <v>0</v>
      </c>
      <c r="AH264" s="99">
        <v>0</v>
      </c>
      <c r="AI264" s="99">
        <v>0</v>
      </c>
      <c r="AJ264" s="99">
        <v>0</v>
      </c>
      <c r="AK264" s="99">
        <v>0</v>
      </c>
      <c r="AL264" s="99">
        <v>0</v>
      </c>
      <c r="AM264" s="99">
        <v>0</v>
      </c>
      <c r="AN264" s="99">
        <v>0</v>
      </c>
      <c r="AO264" s="99">
        <v>0</v>
      </c>
      <c r="AP264" s="99">
        <v>0</v>
      </c>
      <c r="AQ264" s="99">
        <v>0</v>
      </c>
      <c r="AR264" s="99">
        <v>0</v>
      </c>
      <c r="AS264" s="99">
        <v>0</v>
      </c>
      <c r="AT264" s="99">
        <v>0</v>
      </c>
      <c r="AU264" s="99">
        <v>0</v>
      </c>
      <c r="AV264" s="99">
        <v>0</v>
      </c>
      <c r="AW264" s="99">
        <v>0</v>
      </c>
      <c r="AX264" s="99">
        <v>0</v>
      </c>
      <c r="AY264" s="99">
        <v>0</v>
      </c>
      <c r="AZ264" s="99">
        <v>0</v>
      </c>
      <c r="BA264" s="99">
        <v>0</v>
      </c>
      <c r="BB264" s="99">
        <v>0</v>
      </c>
      <c r="BC264" s="99">
        <v>0</v>
      </c>
      <c r="BD264" s="99">
        <v>0</v>
      </c>
      <c r="BE264" s="99">
        <v>0</v>
      </c>
      <c r="BF264" s="110" t="s">
        <v>1460</v>
      </c>
      <c r="BG264" s="110" t="s">
        <v>1460</v>
      </c>
      <c r="BH264" s="110" t="s">
        <v>1460</v>
      </c>
      <c r="BI264" s="110" t="s">
        <v>1460</v>
      </c>
      <c r="BJ264" s="110" t="s">
        <v>1460</v>
      </c>
      <c r="BK264" s="110" t="s">
        <v>1460</v>
      </c>
      <c r="BL264" s="110" t="s">
        <v>1460</v>
      </c>
      <c r="BM264" s="110" t="s">
        <v>1460</v>
      </c>
      <c r="BN264" s="110" t="s">
        <v>1460</v>
      </c>
      <c r="BO264" s="110" t="s">
        <v>1460</v>
      </c>
      <c r="BP264" s="110" t="s">
        <v>1460</v>
      </c>
      <c r="BQ264" s="99">
        <v>0</v>
      </c>
      <c r="BR264" s="99">
        <v>0</v>
      </c>
      <c r="BS264" s="99">
        <v>0</v>
      </c>
      <c r="BT264" s="99">
        <v>0</v>
      </c>
      <c r="BU264" s="99">
        <v>0</v>
      </c>
      <c r="BV264" s="99">
        <v>0</v>
      </c>
      <c r="BW264" s="99">
        <v>0</v>
      </c>
      <c r="BX264" s="99">
        <v>0</v>
      </c>
      <c r="BY264" s="99">
        <v>0</v>
      </c>
      <c r="BZ264" s="99">
        <v>0</v>
      </c>
      <c r="CA264" s="99">
        <v>0</v>
      </c>
      <c r="CB264" s="99">
        <v>0</v>
      </c>
      <c r="CC264" s="99">
        <v>0</v>
      </c>
      <c r="CD264" s="99">
        <v>0</v>
      </c>
      <c r="CE264" s="110" t="s">
        <v>1460</v>
      </c>
      <c r="CF264" s="99">
        <v>0</v>
      </c>
      <c r="CG264" s="99">
        <v>0</v>
      </c>
      <c r="CH264" s="99">
        <v>0</v>
      </c>
      <c r="CI264" s="99">
        <v>0</v>
      </c>
      <c r="CJ264" s="99">
        <v>0</v>
      </c>
      <c r="CK264" s="99">
        <v>0</v>
      </c>
      <c r="CL264" s="99">
        <v>0</v>
      </c>
      <c r="CM264" s="99">
        <v>0</v>
      </c>
      <c r="CN264" s="99">
        <v>0</v>
      </c>
      <c r="CO264" s="99">
        <v>0</v>
      </c>
      <c r="CP264" s="99">
        <v>0</v>
      </c>
      <c r="CQ264" s="110" t="s">
        <v>1460</v>
      </c>
      <c r="CR264" s="113" t="s">
        <v>1460</v>
      </c>
    </row>
    <row r="265" s="93" customFormat="1" ht="15.4" customHeight="1" spans="1:96">
      <c r="A265" s="109" t="s">
        <v>1915</v>
      </c>
      <c r="B265" s="100"/>
      <c r="C265" s="100" t="s">
        <v>1280</v>
      </c>
      <c r="D265" s="100" t="s">
        <v>1916</v>
      </c>
      <c r="E265" s="99">
        <v>0</v>
      </c>
      <c r="F265" s="99">
        <v>0</v>
      </c>
      <c r="G265" s="99">
        <v>0</v>
      </c>
      <c r="H265" s="99">
        <v>0</v>
      </c>
      <c r="I265" s="99">
        <v>0</v>
      </c>
      <c r="J265" s="99">
        <v>0</v>
      </c>
      <c r="K265" s="110" t="s">
        <v>1460</v>
      </c>
      <c r="L265" s="99">
        <v>0</v>
      </c>
      <c r="M265" s="99">
        <v>0</v>
      </c>
      <c r="N265" s="99">
        <v>0</v>
      </c>
      <c r="O265" s="99">
        <v>0</v>
      </c>
      <c r="P265" s="99">
        <v>0</v>
      </c>
      <c r="Q265" s="99">
        <v>0</v>
      </c>
      <c r="R265" s="99">
        <v>0</v>
      </c>
      <c r="S265" s="99">
        <v>0</v>
      </c>
      <c r="T265" s="99">
        <v>0</v>
      </c>
      <c r="U265" s="99">
        <v>0</v>
      </c>
      <c r="V265" s="99">
        <v>0</v>
      </c>
      <c r="W265" s="99">
        <v>0</v>
      </c>
      <c r="X265" s="99">
        <v>0</v>
      </c>
      <c r="Y265" s="99">
        <v>0</v>
      </c>
      <c r="Z265" s="99">
        <v>0</v>
      </c>
      <c r="AA265" s="99">
        <v>0</v>
      </c>
      <c r="AB265" s="99">
        <v>0</v>
      </c>
      <c r="AC265" s="99">
        <v>0</v>
      </c>
      <c r="AD265" s="99">
        <v>0</v>
      </c>
      <c r="AE265" s="99">
        <v>0</v>
      </c>
      <c r="AF265" s="99">
        <v>0</v>
      </c>
      <c r="AG265" s="99">
        <v>0</v>
      </c>
      <c r="AH265" s="99">
        <v>0</v>
      </c>
      <c r="AI265" s="99">
        <v>0</v>
      </c>
      <c r="AJ265" s="99">
        <v>0</v>
      </c>
      <c r="AK265" s="99">
        <v>0</v>
      </c>
      <c r="AL265" s="99">
        <v>0</v>
      </c>
      <c r="AM265" s="99">
        <v>0</v>
      </c>
      <c r="AN265" s="99">
        <v>0</v>
      </c>
      <c r="AO265" s="99">
        <v>0</v>
      </c>
      <c r="AP265" s="99">
        <v>0</v>
      </c>
      <c r="AQ265" s="99">
        <v>0</v>
      </c>
      <c r="AR265" s="99">
        <v>0</v>
      </c>
      <c r="AS265" s="99">
        <v>0</v>
      </c>
      <c r="AT265" s="99">
        <v>0</v>
      </c>
      <c r="AU265" s="99">
        <v>0</v>
      </c>
      <c r="AV265" s="99">
        <v>0</v>
      </c>
      <c r="AW265" s="99">
        <v>0</v>
      </c>
      <c r="AX265" s="99">
        <v>0</v>
      </c>
      <c r="AY265" s="99">
        <v>0</v>
      </c>
      <c r="AZ265" s="99">
        <v>0</v>
      </c>
      <c r="BA265" s="99">
        <v>0</v>
      </c>
      <c r="BB265" s="99">
        <v>0</v>
      </c>
      <c r="BC265" s="99">
        <v>0</v>
      </c>
      <c r="BD265" s="99">
        <v>0</v>
      </c>
      <c r="BE265" s="99">
        <v>0</v>
      </c>
      <c r="BF265" s="110" t="s">
        <v>1460</v>
      </c>
      <c r="BG265" s="110" t="s">
        <v>1460</v>
      </c>
      <c r="BH265" s="110" t="s">
        <v>1460</v>
      </c>
      <c r="BI265" s="110" t="s">
        <v>1460</v>
      </c>
      <c r="BJ265" s="110" t="s">
        <v>1460</v>
      </c>
      <c r="BK265" s="110" t="s">
        <v>1460</v>
      </c>
      <c r="BL265" s="110" t="s">
        <v>1460</v>
      </c>
      <c r="BM265" s="110" t="s">
        <v>1460</v>
      </c>
      <c r="BN265" s="110" t="s">
        <v>1460</v>
      </c>
      <c r="BO265" s="110" t="s">
        <v>1460</v>
      </c>
      <c r="BP265" s="110" t="s">
        <v>1460</v>
      </c>
      <c r="BQ265" s="99">
        <v>0</v>
      </c>
      <c r="BR265" s="99">
        <v>0</v>
      </c>
      <c r="BS265" s="99">
        <v>0</v>
      </c>
      <c r="BT265" s="99">
        <v>0</v>
      </c>
      <c r="BU265" s="99">
        <v>0</v>
      </c>
      <c r="BV265" s="99">
        <v>0</v>
      </c>
      <c r="BW265" s="99">
        <v>0</v>
      </c>
      <c r="BX265" s="99">
        <v>0</v>
      </c>
      <c r="BY265" s="99">
        <v>0</v>
      </c>
      <c r="BZ265" s="99">
        <v>0</v>
      </c>
      <c r="CA265" s="99">
        <v>0</v>
      </c>
      <c r="CB265" s="99">
        <v>0</v>
      </c>
      <c r="CC265" s="99">
        <v>0</v>
      </c>
      <c r="CD265" s="99">
        <v>0</v>
      </c>
      <c r="CE265" s="110" t="s">
        <v>1460</v>
      </c>
      <c r="CF265" s="99">
        <v>0</v>
      </c>
      <c r="CG265" s="99">
        <v>0</v>
      </c>
      <c r="CH265" s="99">
        <v>0</v>
      </c>
      <c r="CI265" s="99">
        <v>0</v>
      </c>
      <c r="CJ265" s="99">
        <v>0</v>
      </c>
      <c r="CK265" s="99">
        <v>0</v>
      </c>
      <c r="CL265" s="99">
        <v>0</v>
      </c>
      <c r="CM265" s="99">
        <v>0</v>
      </c>
      <c r="CN265" s="99">
        <v>0</v>
      </c>
      <c r="CO265" s="99">
        <v>0</v>
      </c>
      <c r="CP265" s="99">
        <v>0</v>
      </c>
      <c r="CQ265" s="110" t="s">
        <v>1460</v>
      </c>
      <c r="CR265" s="113" t="s">
        <v>1460</v>
      </c>
    </row>
    <row r="266" s="93" customFormat="1" ht="15.4" customHeight="1" spans="1:96">
      <c r="A266" s="109" t="s">
        <v>1917</v>
      </c>
      <c r="B266" s="100"/>
      <c r="C266" s="100" t="s">
        <v>1280</v>
      </c>
      <c r="D266" s="100" t="s">
        <v>1189</v>
      </c>
      <c r="E266" s="99">
        <v>0</v>
      </c>
      <c r="F266" s="99">
        <v>0</v>
      </c>
      <c r="G266" s="99">
        <v>0</v>
      </c>
      <c r="H266" s="99">
        <v>0</v>
      </c>
      <c r="I266" s="99">
        <v>0</v>
      </c>
      <c r="J266" s="99">
        <v>0</v>
      </c>
      <c r="K266" s="110" t="s">
        <v>1460</v>
      </c>
      <c r="L266" s="99">
        <v>0</v>
      </c>
      <c r="M266" s="99">
        <v>0</v>
      </c>
      <c r="N266" s="99">
        <v>0</v>
      </c>
      <c r="O266" s="99">
        <v>0</v>
      </c>
      <c r="P266" s="99">
        <v>0</v>
      </c>
      <c r="Q266" s="99">
        <v>0</v>
      </c>
      <c r="R266" s="99">
        <v>0</v>
      </c>
      <c r="S266" s="99">
        <v>0</v>
      </c>
      <c r="T266" s="99">
        <v>0</v>
      </c>
      <c r="U266" s="99">
        <v>0</v>
      </c>
      <c r="V266" s="99">
        <v>0</v>
      </c>
      <c r="W266" s="99">
        <v>0</v>
      </c>
      <c r="X266" s="99">
        <v>0</v>
      </c>
      <c r="Y266" s="99">
        <v>0</v>
      </c>
      <c r="Z266" s="99">
        <v>0</v>
      </c>
      <c r="AA266" s="99">
        <v>0</v>
      </c>
      <c r="AB266" s="99">
        <v>0</v>
      </c>
      <c r="AC266" s="99">
        <v>0</v>
      </c>
      <c r="AD266" s="99">
        <v>0</v>
      </c>
      <c r="AE266" s="99">
        <v>0</v>
      </c>
      <c r="AF266" s="99">
        <v>0</v>
      </c>
      <c r="AG266" s="99">
        <v>0</v>
      </c>
      <c r="AH266" s="99">
        <v>0</v>
      </c>
      <c r="AI266" s="99">
        <v>0</v>
      </c>
      <c r="AJ266" s="99">
        <v>0</v>
      </c>
      <c r="AK266" s="99">
        <v>0</v>
      </c>
      <c r="AL266" s="99">
        <v>0</v>
      </c>
      <c r="AM266" s="99">
        <v>0</v>
      </c>
      <c r="AN266" s="99">
        <v>0</v>
      </c>
      <c r="AO266" s="99">
        <v>0</v>
      </c>
      <c r="AP266" s="99">
        <v>0</v>
      </c>
      <c r="AQ266" s="99">
        <v>0</v>
      </c>
      <c r="AR266" s="99">
        <v>0</v>
      </c>
      <c r="AS266" s="99">
        <v>0</v>
      </c>
      <c r="AT266" s="99">
        <v>0</v>
      </c>
      <c r="AU266" s="99">
        <v>0</v>
      </c>
      <c r="AV266" s="99">
        <v>0</v>
      </c>
      <c r="AW266" s="99">
        <v>0</v>
      </c>
      <c r="AX266" s="99">
        <v>0</v>
      </c>
      <c r="AY266" s="99">
        <v>0</v>
      </c>
      <c r="AZ266" s="99">
        <v>0</v>
      </c>
      <c r="BA266" s="99">
        <v>0</v>
      </c>
      <c r="BB266" s="99">
        <v>0</v>
      </c>
      <c r="BC266" s="99">
        <v>0</v>
      </c>
      <c r="BD266" s="99">
        <v>0</v>
      </c>
      <c r="BE266" s="99">
        <v>0</v>
      </c>
      <c r="BF266" s="110" t="s">
        <v>1460</v>
      </c>
      <c r="BG266" s="110" t="s">
        <v>1460</v>
      </c>
      <c r="BH266" s="110" t="s">
        <v>1460</v>
      </c>
      <c r="BI266" s="110" t="s">
        <v>1460</v>
      </c>
      <c r="BJ266" s="110" t="s">
        <v>1460</v>
      </c>
      <c r="BK266" s="110" t="s">
        <v>1460</v>
      </c>
      <c r="BL266" s="110" t="s">
        <v>1460</v>
      </c>
      <c r="BM266" s="110" t="s">
        <v>1460</v>
      </c>
      <c r="BN266" s="110" t="s">
        <v>1460</v>
      </c>
      <c r="BO266" s="110" t="s">
        <v>1460</v>
      </c>
      <c r="BP266" s="110" t="s">
        <v>1460</v>
      </c>
      <c r="BQ266" s="99">
        <v>0</v>
      </c>
      <c r="BR266" s="99">
        <v>0</v>
      </c>
      <c r="BS266" s="99">
        <v>0</v>
      </c>
      <c r="BT266" s="99">
        <v>0</v>
      </c>
      <c r="BU266" s="99">
        <v>0</v>
      </c>
      <c r="BV266" s="99">
        <v>0</v>
      </c>
      <c r="BW266" s="99">
        <v>0</v>
      </c>
      <c r="BX266" s="99">
        <v>0</v>
      </c>
      <c r="BY266" s="99">
        <v>0</v>
      </c>
      <c r="BZ266" s="99">
        <v>0</v>
      </c>
      <c r="CA266" s="99">
        <v>0</v>
      </c>
      <c r="CB266" s="99">
        <v>0</v>
      </c>
      <c r="CC266" s="99">
        <v>0</v>
      </c>
      <c r="CD266" s="99">
        <v>0</v>
      </c>
      <c r="CE266" s="110" t="s">
        <v>1460</v>
      </c>
      <c r="CF266" s="99">
        <v>0</v>
      </c>
      <c r="CG266" s="99">
        <v>0</v>
      </c>
      <c r="CH266" s="99">
        <v>0</v>
      </c>
      <c r="CI266" s="99">
        <v>0</v>
      </c>
      <c r="CJ266" s="99">
        <v>0</v>
      </c>
      <c r="CK266" s="99">
        <v>0</v>
      </c>
      <c r="CL266" s="99">
        <v>0</v>
      </c>
      <c r="CM266" s="99">
        <v>0</v>
      </c>
      <c r="CN266" s="99">
        <v>0</v>
      </c>
      <c r="CO266" s="99">
        <v>0</v>
      </c>
      <c r="CP266" s="99">
        <v>0</v>
      </c>
      <c r="CQ266" s="110" t="s">
        <v>1460</v>
      </c>
      <c r="CR266" s="113" t="s">
        <v>1460</v>
      </c>
    </row>
    <row r="267" s="93" customFormat="1" ht="15.4" customHeight="1" spans="1:96">
      <c r="A267" s="109" t="s">
        <v>1918</v>
      </c>
      <c r="B267" s="100"/>
      <c r="C267" s="100" t="s">
        <v>1280</v>
      </c>
      <c r="D267" s="100" t="s">
        <v>1919</v>
      </c>
      <c r="E267" s="99">
        <v>0</v>
      </c>
      <c r="F267" s="99">
        <v>0</v>
      </c>
      <c r="G267" s="99">
        <v>0</v>
      </c>
      <c r="H267" s="99">
        <v>0</v>
      </c>
      <c r="I267" s="99">
        <v>0</v>
      </c>
      <c r="J267" s="99">
        <v>0</v>
      </c>
      <c r="K267" s="110" t="s">
        <v>1460</v>
      </c>
      <c r="L267" s="99">
        <v>0</v>
      </c>
      <c r="M267" s="99">
        <v>0</v>
      </c>
      <c r="N267" s="99">
        <v>0</v>
      </c>
      <c r="O267" s="99">
        <v>0</v>
      </c>
      <c r="P267" s="99">
        <v>0</v>
      </c>
      <c r="Q267" s="99">
        <v>0</v>
      </c>
      <c r="R267" s="99">
        <v>0</v>
      </c>
      <c r="S267" s="99">
        <v>0</v>
      </c>
      <c r="T267" s="99">
        <v>0</v>
      </c>
      <c r="U267" s="99">
        <v>0</v>
      </c>
      <c r="V267" s="99">
        <v>0</v>
      </c>
      <c r="W267" s="99">
        <v>0</v>
      </c>
      <c r="X267" s="99">
        <v>0</v>
      </c>
      <c r="Y267" s="99">
        <v>0</v>
      </c>
      <c r="Z267" s="99">
        <v>0</v>
      </c>
      <c r="AA267" s="99">
        <v>0</v>
      </c>
      <c r="AB267" s="99">
        <v>0</v>
      </c>
      <c r="AC267" s="99">
        <v>0</v>
      </c>
      <c r="AD267" s="99">
        <v>0</v>
      </c>
      <c r="AE267" s="99">
        <v>0</v>
      </c>
      <c r="AF267" s="99">
        <v>0</v>
      </c>
      <c r="AG267" s="99">
        <v>0</v>
      </c>
      <c r="AH267" s="99">
        <v>0</v>
      </c>
      <c r="AI267" s="99">
        <v>0</v>
      </c>
      <c r="AJ267" s="99">
        <v>0</v>
      </c>
      <c r="AK267" s="99">
        <v>0</v>
      </c>
      <c r="AL267" s="99">
        <v>0</v>
      </c>
      <c r="AM267" s="99">
        <v>0</v>
      </c>
      <c r="AN267" s="99">
        <v>0</v>
      </c>
      <c r="AO267" s="99">
        <v>0</v>
      </c>
      <c r="AP267" s="99">
        <v>0</v>
      </c>
      <c r="AQ267" s="99">
        <v>0</v>
      </c>
      <c r="AR267" s="99">
        <v>0</v>
      </c>
      <c r="AS267" s="99">
        <v>0</v>
      </c>
      <c r="AT267" s="99">
        <v>0</v>
      </c>
      <c r="AU267" s="99">
        <v>0</v>
      </c>
      <c r="AV267" s="99">
        <v>0</v>
      </c>
      <c r="AW267" s="99">
        <v>0</v>
      </c>
      <c r="AX267" s="99">
        <v>0</v>
      </c>
      <c r="AY267" s="99">
        <v>0</v>
      </c>
      <c r="AZ267" s="99">
        <v>0</v>
      </c>
      <c r="BA267" s="99">
        <v>0</v>
      </c>
      <c r="BB267" s="99">
        <v>0</v>
      </c>
      <c r="BC267" s="99">
        <v>0</v>
      </c>
      <c r="BD267" s="99">
        <v>0</v>
      </c>
      <c r="BE267" s="99">
        <v>0</v>
      </c>
      <c r="BF267" s="110" t="s">
        <v>1460</v>
      </c>
      <c r="BG267" s="110" t="s">
        <v>1460</v>
      </c>
      <c r="BH267" s="110" t="s">
        <v>1460</v>
      </c>
      <c r="BI267" s="110" t="s">
        <v>1460</v>
      </c>
      <c r="BJ267" s="110" t="s">
        <v>1460</v>
      </c>
      <c r="BK267" s="110" t="s">
        <v>1460</v>
      </c>
      <c r="BL267" s="110" t="s">
        <v>1460</v>
      </c>
      <c r="BM267" s="110" t="s">
        <v>1460</v>
      </c>
      <c r="BN267" s="110" t="s">
        <v>1460</v>
      </c>
      <c r="BO267" s="110" t="s">
        <v>1460</v>
      </c>
      <c r="BP267" s="110" t="s">
        <v>1460</v>
      </c>
      <c r="BQ267" s="99">
        <v>0</v>
      </c>
      <c r="BR267" s="99">
        <v>0</v>
      </c>
      <c r="BS267" s="99">
        <v>0</v>
      </c>
      <c r="BT267" s="99">
        <v>0</v>
      </c>
      <c r="BU267" s="99">
        <v>0</v>
      </c>
      <c r="BV267" s="99">
        <v>0</v>
      </c>
      <c r="BW267" s="99">
        <v>0</v>
      </c>
      <c r="BX267" s="99">
        <v>0</v>
      </c>
      <c r="BY267" s="99">
        <v>0</v>
      </c>
      <c r="BZ267" s="99">
        <v>0</v>
      </c>
      <c r="CA267" s="99">
        <v>0</v>
      </c>
      <c r="CB267" s="99">
        <v>0</v>
      </c>
      <c r="CC267" s="99">
        <v>0</v>
      </c>
      <c r="CD267" s="99">
        <v>0</v>
      </c>
      <c r="CE267" s="110" t="s">
        <v>1460</v>
      </c>
      <c r="CF267" s="99">
        <v>0</v>
      </c>
      <c r="CG267" s="99">
        <v>0</v>
      </c>
      <c r="CH267" s="99">
        <v>0</v>
      </c>
      <c r="CI267" s="99">
        <v>0</v>
      </c>
      <c r="CJ267" s="99">
        <v>0</v>
      </c>
      <c r="CK267" s="99">
        <v>0</v>
      </c>
      <c r="CL267" s="99">
        <v>0</v>
      </c>
      <c r="CM267" s="99">
        <v>0</v>
      </c>
      <c r="CN267" s="99">
        <v>0</v>
      </c>
      <c r="CO267" s="99">
        <v>0</v>
      </c>
      <c r="CP267" s="99">
        <v>0</v>
      </c>
      <c r="CQ267" s="110" t="s">
        <v>1460</v>
      </c>
      <c r="CR267" s="113" t="s">
        <v>1460</v>
      </c>
    </row>
    <row r="268" s="93" customFormat="1" ht="15.4" customHeight="1" spans="1:96">
      <c r="A268" s="109" t="s">
        <v>1920</v>
      </c>
      <c r="B268" s="100"/>
      <c r="C268" s="100" t="s">
        <v>1280</v>
      </c>
      <c r="D268" s="100" t="s">
        <v>1921</v>
      </c>
      <c r="E268" s="99">
        <v>0</v>
      </c>
      <c r="F268" s="99">
        <v>0</v>
      </c>
      <c r="G268" s="99">
        <v>0</v>
      </c>
      <c r="H268" s="99">
        <v>0</v>
      </c>
      <c r="I268" s="99">
        <v>0</v>
      </c>
      <c r="J268" s="99">
        <v>0</v>
      </c>
      <c r="K268" s="110" t="s">
        <v>1460</v>
      </c>
      <c r="L268" s="99">
        <v>0</v>
      </c>
      <c r="M268" s="99">
        <v>0</v>
      </c>
      <c r="N268" s="99">
        <v>0</v>
      </c>
      <c r="O268" s="99">
        <v>0</v>
      </c>
      <c r="P268" s="99">
        <v>0</v>
      </c>
      <c r="Q268" s="99">
        <v>0</v>
      </c>
      <c r="R268" s="99">
        <v>0</v>
      </c>
      <c r="S268" s="99">
        <v>0</v>
      </c>
      <c r="T268" s="99">
        <v>0</v>
      </c>
      <c r="U268" s="99">
        <v>0</v>
      </c>
      <c r="V268" s="99">
        <v>0</v>
      </c>
      <c r="W268" s="99">
        <v>0</v>
      </c>
      <c r="X268" s="99">
        <v>0</v>
      </c>
      <c r="Y268" s="99">
        <v>0</v>
      </c>
      <c r="Z268" s="99">
        <v>0</v>
      </c>
      <c r="AA268" s="99">
        <v>0</v>
      </c>
      <c r="AB268" s="99">
        <v>0</v>
      </c>
      <c r="AC268" s="99">
        <v>0</v>
      </c>
      <c r="AD268" s="99">
        <v>0</v>
      </c>
      <c r="AE268" s="99">
        <v>0</v>
      </c>
      <c r="AF268" s="99">
        <v>0</v>
      </c>
      <c r="AG268" s="99">
        <v>0</v>
      </c>
      <c r="AH268" s="99">
        <v>0</v>
      </c>
      <c r="AI268" s="99">
        <v>0</v>
      </c>
      <c r="AJ268" s="99">
        <v>0</v>
      </c>
      <c r="AK268" s="99">
        <v>0</v>
      </c>
      <c r="AL268" s="99">
        <v>0</v>
      </c>
      <c r="AM268" s="99">
        <v>0</v>
      </c>
      <c r="AN268" s="99">
        <v>0</v>
      </c>
      <c r="AO268" s="99">
        <v>0</v>
      </c>
      <c r="AP268" s="99">
        <v>0</v>
      </c>
      <c r="AQ268" s="99">
        <v>0</v>
      </c>
      <c r="AR268" s="99">
        <v>0</v>
      </c>
      <c r="AS268" s="99">
        <v>0</v>
      </c>
      <c r="AT268" s="99">
        <v>0</v>
      </c>
      <c r="AU268" s="99">
        <v>0</v>
      </c>
      <c r="AV268" s="99">
        <v>0</v>
      </c>
      <c r="AW268" s="99">
        <v>0</v>
      </c>
      <c r="AX268" s="99">
        <v>0</v>
      </c>
      <c r="AY268" s="99">
        <v>0</v>
      </c>
      <c r="AZ268" s="99">
        <v>0</v>
      </c>
      <c r="BA268" s="99">
        <v>0</v>
      </c>
      <c r="BB268" s="99">
        <v>0</v>
      </c>
      <c r="BC268" s="99">
        <v>0</v>
      </c>
      <c r="BD268" s="99">
        <v>0</v>
      </c>
      <c r="BE268" s="99">
        <v>0</v>
      </c>
      <c r="BF268" s="110" t="s">
        <v>1460</v>
      </c>
      <c r="BG268" s="110" t="s">
        <v>1460</v>
      </c>
      <c r="BH268" s="110" t="s">
        <v>1460</v>
      </c>
      <c r="BI268" s="110" t="s">
        <v>1460</v>
      </c>
      <c r="BJ268" s="110" t="s">
        <v>1460</v>
      </c>
      <c r="BK268" s="110" t="s">
        <v>1460</v>
      </c>
      <c r="BL268" s="110" t="s">
        <v>1460</v>
      </c>
      <c r="BM268" s="110" t="s">
        <v>1460</v>
      </c>
      <c r="BN268" s="110" t="s">
        <v>1460</v>
      </c>
      <c r="BO268" s="110" t="s">
        <v>1460</v>
      </c>
      <c r="BP268" s="110" t="s">
        <v>1460</v>
      </c>
      <c r="BQ268" s="99">
        <v>0</v>
      </c>
      <c r="BR268" s="99">
        <v>0</v>
      </c>
      <c r="BS268" s="99">
        <v>0</v>
      </c>
      <c r="BT268" s="99">
        <v>0</v>
      </c>
      <c r="BU268" s="99">
        <v>0</v>
      </c>
      <c r="BV268" s="99">
        <v>0</v>
      </c>
      <c r="BW268" s="99">
        <v>0</v>
      </c>
      <c r="BX268" s="99">
        <v>0</v>
      </c>
      <c r="BY268" s="99">
        <v>0</v>
      </c>
      <c r="BZ268" s="99">
        <v>0</v>
      </c>
      <c r="CA268" s="99">
        <v>0</v>
      </c>
      <c r="CB268" s="99">
        <v>0</v>
      </c>
      <c r="CC268" s="99">
        <v>0</v>
      </c>
      <c r="CD268" s="99">
        <v>0</v>
      </c>
      <c r="CE268" s="110" t="s">
        <v>1460</v>
      </c>
      <c r="CF268" s="99">
        <v>0</v>
      </c>
      <c r="CG268" s="99">
        <v>0</v>
      </c>
      <c r="CH268" s="99">
        <v>0</v>
      </c>
      <c r="CI268" s="99">
        <v>0</v>
      </c>
      <c r="CJ268" s="99">
        <v>0</v>
      </c>
      <c r="CK268" s="99">
        <v>0</v>
      </c>
      <c r="CL268" s="99">
        <v>0</v>
      </c>
      <c r="CM268" s="99">
        <v>0</v>
      </c>
      <c r="CN268" s="99">
        <v>0</v>
      </c>
      <c r="CO268" s="99">
        <v>0</v>
      </c>
      <c r="CP268" s="99">
        <v>0</v>
      </c>
      <c r="CQ268" s="110" t="s">
        <v>1460</v>
      </c>
      <c r="CR268" s="113" t="s">
        <v>1460</v>
      </c>
    </row>
    <row r="269" s="93" customFormat="1" ht="15.4" customHeight="1" spans="1:96">
      <c r="A269" s="109" t="s">
        <v>1922</v>
      </c>
      <c r="B269" s="100"/>
      <c r="C269" s="100" t="s">
        <v>1280</v>
      </c>
      <c r="D269" s="100" t="s">
        <v>1289</v>
      </c>
      <c r="E269" s="99">
        <v>629857.42</v>
      </c>
      <c r="F269" s="99">
        <v>0</v>
      </c>
      <c r="G269" s="99">
        <v>0</v>
      </c>
      <c r="H269" s="99">
        <v>0</v>
      </c>
      <c r="I269" s="99">
        <v>0</v>
      </c>
      <c r="J269" s="99">
        <v>0</v>
      </c>
      <c r="K269" s="110" t="s">
        <v>1460</v>
      </c>
      <c r="L269" s="99">
        <v>0</v>
      </c>
      <c r="M269" s="99">
        <v>0</v>
      </c>
      <c r="N269" s="99">
        <v>0</v>
      </c>
      <c r="O269" s="99">
        <v>629857.42</v>
      </c>
      <c r="P269" s="99">
        <v>7356.2</v>
      </c>
      <c r="Q269" s="99">
        <v>0</v>
      </c>
      <c r="R269" s="99">
        <v>0</v>
      </c>
      <c r="S269" s="99">
        <v>0</v>
      </c>
      <c r="T269" s="99">
        <v>0</v>
      </c>
      <c r="U269" s="99">
        <v>0</v>
      </c>
      <c r="V269" s="99">
        <v>3002.16</v>
      </c>
      <c r="W269" s="99">
        <v>0</v>
      </c>
      <c r="X269" s="99">
        <v>0</v>
      </c>
      <c r="Y269" s="99">
        <v>12901.9</v>
      </c>
      <c r="Z269" s="99">
        <v>0</v>
      </c>
      <c r="AA269" s="99">
        <v>7891.16</v>
      </c>
      <c r="AB269" s="99">
        <v>0</v>
      </c>
      <c r="AC269" s="99">
        <v>0</v>
      </c>
      <c r="AD269" s="99">
        <v>11300</v>
      </c>
      <c r="AE269" s="99">
        <v>8146</v>
      </c>
      <c r="AF269" s="99">
        <v>0</v>
      </c>
      <c r="AG269" s="99">
        <v>0</v>
      </c>
      <c r="AH269" s="99">
        <v>0</v>
      </c>
      <c r="AI269" s="99">
        <v>0</v>
      </c>
      <c r="AJ269" s="99">
        <v>557000</v>
      </c>
      <c r="AK269" s="99">
        <v>0</v>
      </c>
      <c r="AL269" s="99">
        <v>0</v>
      </c>
      <c r="AM269" s="99">
        <v>0</v>
      </c>
      <c r="AN269" s="99">
        <v>17260</v>
      </c>
      <c r="AO269" s="99">
        <v>0</v>
      </c>
      <c r="AP269" s="99">
        <v>5000</v>
      </c>
      <c r="AQ269" s="99">
        <v>0</v>
      </c>
      <c r="AR269" s="99">
        <v>0</v>
      </c>
      <c r="AS269" s="99">
        <v>0</v>
      </c>
      <c r="AT269" s="99">
        <v>0</v>
      </c>
      <c r="AU269" s="99">
        <v>0</v>
      </c>
      <c r="AV269" s="99">
        <v>0</v>
      </c>
      <c r="AW269" s="99">
        <v>0</v>
      </c>
      <c r="AX269" s="99">
        <v>0</v>
      </c>
      <c r="AY269" s="99">
        <v>0</v>
      </c>
      <c r="AZ269" s="99">
        <v>0</v>
      </c>
      <c r="BA269" s="99">
        <v>0</v>
      </c>
      <c r="BB269" s="99">
        <v>0</v>
      </c>
      <c r="BC269" s="99">
        <v>0</v>
      </c>
      <c r="BD269" s="99">
        <v>0</v>
      </c>
      <c r="BE269" s="99">
        <v>0</v>
      </c>
      <c r="BF269" s="110" t="s">
        <v>1460</v>
      </c>
      <c r="BG269" s="110" t="s">
        <v>1460</v>
      </c>
      <c r="BH269" s="110" t="s">
        <v>1460</v>
      </c>
      <c r="BI269" s="110" t="s">
        <v>1460</v>
      </c>
      <c r="BJ269" s="110" t="s">
        <v>1460</v>
      </c>
      <c r="BK269" s="110" t="s">
        <v>1460</v>
      </c>
      <c r="BL269" s="110" t="s">
        <v>1460</v>
      </c>
      <c r="BM269" s="110" t="s">
        <v>1460</v>
      </c>
      <c r="BN269" s="110" t="s">
        <v>1460</v>
      </c>
      <c r="BO269" s="110" t="s">
        <v>1460</v>
      </c>
      <c r="BP269" s="110" t="s">
        <v>1460</v>
      </c>
      <c r="BQ269" s="99">
        <v>0</v>
      </c>
      <c r="BR269" s="99">
        <v>0</v>
      </c>
      <c r="BS269" s="99">
        <v>0</v>
      </c>
      <c r="BT269" s="99">
        <v>0</v>
      </c>
      <c r="BU269" s="99">
        <v>0</v>
      </c>
      <c r="BV269" s="99">
        <v>0</v>
      </c>
      <c r="BW269" s="99">
        <v>0</v>
      </c>
      <c r="BX269" s="99">
        <v>0</v>
      </c>
      <c r="BY269" s="99">
        <v>0</v>
      </c>
      <c r="BZ269" s="99">
        <v>0</v>
      </c>
      <c r="CA269" s="99">
        <v>0</v>
      </c>
      <c r="CB269" s="99">
        <v>0</v>
      </c>
      <c r="CC269" s="99">
        <v>0</v>
      </c>
      <c r="CD269" s="99">
        <v>0</v>
      </c>
      <c r="CE269" s="110" t="s">
        <v>1460</v>
      </c>
      <c r="CF269" s="99">
        <v>0</v>
      </c>
      <c r="CG269" s="99">
        <v>0</v>
      </c>
      <c r="CH269" s="99">
        <v>0</v>
      </c>
      <c r="CI269" s="99">
        <v>0</v>
      </c>
      <c r="CJ269" s="99">
        <v>0</v>
      </c>
      <c r="CK269" s="99">
        <v>0</v>
      </c>
      <c r="CL269" s="99">
        <v>0</v>
      </c>
      <c r="CM269" s="99">
        <v>0</v>
      </c>
      <c r="CN269" s="99">
        <v>0</v>
      </c>
      <c r="CO269" s="99">
        <v>0</v>
      </c>
      <c r="CP269" s="99">
        <v>0</v>
      </c>
      <c r="CQ269" s="110" t="s">
        <v>1460</v>
      </c>
      <c r="CR269" s="113" t="s">
        <v>1460</v>
      </c>
    </row>
    <row r="270" s="93" customFormat="1" ht="15.4" customHeight="1" spans="1:96">
      <c r="A270" s="109" t="s">
        <v>1923</v>
      </c>
      <c r="B270" s="100"/>
      <c r="C270" s="100" t="s">
        <v>1280</v>
      </c>
      <c r="D270" s="100" t="s">
        <v>1289</v>
      </c>
      <c r="E270" s="99">
        <v>629857.42</v>
      </c>
      <c r="F270" s="99">
        <v>0</v>
      </c>
      <c r="G270" s="99">
        <v>0</v>
      </c>
      <c r="H270" s="99">
        <v>0</v>
      </c>
      <c r="I270" s="99">
        <v>0</v>
      </c>
      <c r="J270" s="99">
        <v>0</v>
      </c>
      <c r="K270" s="110" t="s">
        <v>1460</v>
      </c>
      <c r="L270" s="99">
        <v>0</v>
      </c>
      <c r="M270" s="99">
        <v>0</v>
      </c>
      <c r="N270" s="99">
        <v>0</v>
      </c>
      <c r="O270" s="99">
        <v>629857.42</v>
      </c>
      <c r="P270" s="99">
        <v>7356.2</v>
      </c>
      <c r="Q270" s="99">
        <v>0</v>
      </c>
      <c r="R270" s="99">
        <v>0</v>
      </c>
      <c r="S270" s="99">
        <v>0</v>
      </c>
      <c r="T270" s="99">
        <v>0</v>
      </c>
      <c r="U270" s="99">
        <v>0</v>
      </c>
      <c r="V270" s="99">
        <v>3002.16</v>
      </c>
      <c r="W270" s="99">
        <v>0</v>
      </c>
      <c r="X270" s="99">
        <v>0</v>
      </c>
      <c r="Y270" s="99">
        <v>12901.9</v>
      </c>
      <c r="Z270" s="99">
        <v>0</v>
      </c>
      <c r="AA270" s="99">
        <v>7891.16</v>
      </c>
      <c r="AB270" s="99">
        <v>0</v>
      </c>
      <c r="AC270" s="99">
        <v>0</v>
      </c>
      <c r="AD270" s="99">
        <v>11300</v>
      </c>
      <c r="AE270" s="99">
        <v>8146</v>
      </c>
      <c r="AF270" s="99">
        <v>0</v>
      </c>
      <c r="AG270" s="99">
        <v>0</v>
      </c>
      <c r="AH270" s="99">
        <v>0</v>
      </c>
      <c r="AI270" s="99">
        <v>0</v>
      </c>
      <c r="AJ270" s="99">
        <v>557000</v>
      </c>
      <c r="AK270" s="99">
        <v>0</v>
      </c>
      <c r="AL270" s="99">
        <v>0</v>
      </c>
      <c r="AM270" s="99">
        <v>0</v>
      </c>
      <c r="AN270" s="99">
        <v>17260</v>
      </c>
      <c r="AO270" s="99">
        <v>0</v>
      </c>
      <c r="AP270" s="99">
        <v>5000</v>
      </c>
      <c r="AQ270" s="99">
        <v>0</v>
      </c>
      <c r="AR270" s="99">
        <v>0</v>
      </c>
      <c r="AS270" s="99">
        <v>0</v>
      </c>
      <c r="AT270" s="99">
        <v>0</v>
      </c>
      <c r="AU270" s="99">
        <v>0</v>
      </c>
      <c r="AV270" s="99">
        <v>0</v>
      </c>
      <c r="AW270" s="99">
        <v>0</v>
      </c>
      <c r="AX270" s="99">
        <v>0</v>
      </c>
      <c r="AY270" s="99">
        <v>0</v>
      </c>
      <c r="AZ270" s="99">
        <v>0</v>
      </c>
      <c r="BA270" s="99">
        <v>0</v>
      </c>
      <c r="BB270" s="99">
        <v>0</v>
      </c>
      <c r="BC270" s="99">
        <v>0</v>
      </c>
      <c r="BD270" s="99">
        <v>0</v>
      </c>
      <c r="BE270" s="99">
        <v>0</v>
      </c>
      <c r="BF270" s="110" t="s">
        <v>1460</v>
      </c>
      <c r="BG270" s="110" t="s">
        <v>1460</v>
      </c>
      <c r="BH270" s="110" t="s">
        <v>1460</v>
      </c>
      <c r="BI270" s="110" t="s">
        <v>1460</v>
      </c>
      <c r="BJ270" s="110" t="s">
        <v>1460</v>
      </c>
      <c r="BK270" s="110" t="s">
        <v>1460</v>
      </c>
      <c r="BL270" s="110" t="s">
        <v>1460</v>
      </c>
      <c r="BM270" s="110" t="s">
        <v>1460</v>
      </c>
      <c r="BN270" s="110" t="s">
        <v>1460</v>
      </c>
      <c r="BO270" s="110" t="s">
        <v>1460</v>
      </c>
      <c r="BP270" s="110" t="s">
        <v>1460</v>
      </c>
      <c r="BQ270" s="99">
        <v>0</v>
      </c>
      <c r="BR270" s="99">
        <v>0</v>
      </c>
      <c r="BS270" s="99">
        <v>0</v>
      </c>
      <c r="BT270" s="99">
        <v>0</v>
      </c>
      <c r="BU270" s="99">
        <v>0</v>
      </c>
      <c r="BV270" s="99">
        <v>0</v>
      </c>
      <c r="BW270" s="99">
        <v>0</v>
      </c>
      <c r="BX270" s="99">
        <v>0</v>
      </c>
      <c r="BY270" s="99">
        <v>0</v>
      </c>
      <c r="BZ270" s="99">
        <v>0</v>
      </c>
      <c r="CA270" s="99">
        <v>0</v>
      </c>
      <c r="CB270" s="99">
        <v>0</v>
      </c>
      <c r="CC270" s="99">
        <v>0</v>
      </c>
      <c r="CD270" s="99">
        <v>0</v>
      </c>
      <c r="CE270" s="110" t="s">
        <v>1460</v>
      </c>
      <c r="CF270" s="99">
        <v>0</v>
      </c>
      <c r="CG270" s="99">
        <v>0</v>
      </c>
      <c r="CH270" s="99">
        <v>0</v>
      </c>
      <c r="CI270" s="99">
        <v>0</v>
      </c>
      <c r="CJ270" s="99">
        <v>0</v>
      </c>
      <c r="CK270" s="99">
        <v>0</v>
      </c>
      <c r="CL270" s="99">
        <v>0</v>
      </c>
      <c r="CM270" s="99">
        <v>0</v>
      </c>
      <c r="CN270" s="99">
        <v>0</v>
      </c>
      <c r="CO270" s="99">
        <v>0</v>
      </c>
      <c r="CP270" s="99">
        <v>0</v>
      </c>
      <c r="CQ270" s="110" t="s">
        <v>1460</v>
      </c>
      <c r="CR270" s="113" t="s">
        <v>1460</v>
      </c>
    </row>
    <row r="271" s="93" customFormat="1" ht="15.4" customHeight="1" spans="1:96">
      <c r="A271" s="114" t="s">
        <v>1924</v>
      </c>
      <c r="B271" s="103"/>
      <c r="C271" s="103" t="s">
        <v>1280</v>
      </c>
      <c r="D271" s="103" t="s">
        <v>1125</v>
      </c>
      <c r="E271" s="104">
        <v>629857.42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15" t="s">
        <v>1460</v>
      </c>
      <c r="L271" s="104">
        <v>0</v>
      </c>
      <c r="M271" s="104">
        <v>0</v>
      </c>
      <c r="N271" s="104">
        <v>0</v>
      </c>
      <c r="O271" s="104">
        <v>629857.42</v>
      </c>
      <c r="P271" s="104">
        <v>7356.2</v>
      </c>
      <c r="Q271" s="104">
        <v>0</v>
      </c>
      <c r="R271" s="104">
        <v>0</v>
      </c>
      <c r="S271" s="104">
        <v>0</v>
      </c>
      <c r="T271" s="104">
        <v>0</v>
      </c>
      <c r="U271" s="104">
        <v>0</v>
      </c>
      <c r="V271" s="104">
        <v>3002.16</v>
      </c>
      <c r="W271" s="104">
        <v>0</v>
      </c>
      <c r="X271" s="104">
        <v>0</v>
      </c>
      <c r="Y271" s="104">
        <v>12901.9</v>
      </c>
      <c r="Z271" s="104">
        <v>0</v>
      </c>
      <c r="AA271" s="104">
        <v>7891.16</v>
      </c>
      <c r="AB271" s="104">
        <v>0</v>
      </c>
      <c r="AC271" s="104">
        <v>0</v>
      </c>
      <c r="AD271" s="104">
        <v>11300</v>
      </c>
      <c r="AE271" s="104">
        <v>8146</v>
      </c>
      <c r="AF271" s="104">
        <v>0</v>
      </c>
      <c r="AG271" s="104">
        <v>0</v>
      </c>
      <c r="AH271" s="104">
        <v>0</v>
      </c>
      <c r="AI271" s="104">
        <v>0</v>
      </c>
      <c r="AJ271" s="104">
        <v>557000</v>
      </c>
      <c r="AK271" s="104">
        <v>0</v>
      </c>
      <c r="AL271" s="104">
        <v>0</v>
      </c>
      <c r="AM271" s="104">
        <v>0</v>
      </c>
      <c r="AN271" s="104">
        <v>17260</v>
      </c>
      <c r="AO271" s="104">
        <v>0</v>
      </c>
      <c r="AP271" s="104">
        <v>5000</v>
      </c>
      <c r="AQ271" s="104">
        <v>0</v>
      </c>
      <c r="AR271" s="104">
        <v>0</v>
      </c>
      <c r="AS271" s="104">
        <v>0</v>
      </c>
      <c r="AT271" s="104">
        <v>0</v>
      </c>
      <c r="AU271" s="104">
        <v>0</v>
      </c>
      <c r="AV271" s="104">
        <v>0</v>
      </c>
      <c r="AW271" s="104">
        <v>0</v>
      </c>
      <c r="AX271" s="104">
        <v>0</v>
      </c>
      <c r="AY271" s="104">
        <v>0</v>
      </c>
      <c r="AZ271" s="104">
        <v>0</v>
      </c>
      <c r="BA271" s="104">
        <v>0</v>
      </c>
      <c r="BB271" s="104">
        <v>0</v>
      </c>
      <c r="BC271" s="104">
        <v>0</v>
      </c>
      <c r="BD271" s="104">
        <v>0</v>
      </c>
      <c r="BE271" s="104">
        <v>0</v>
      </c>
      <c r="BF271" s="115" t="s">
        <v>1460</v>
      </c>
      <c r="BG271" s="115" t="s">
        <v>1460</v>
      </c>
      <c r="BH271" s="115" t="s">
        <v>1460</v>
      </c>
      <c r="BI271" s="115" t="s">
        <v>1460</v>
      </c>
      <c r="BJ271" s="115" t="s">
        <v>1460</v>
      </c>
      <c r="BK271" s="115" t="s">
        <v>1460</v>
      </c>
      <c r="BL271" s="115" t="s">
        <v>1460</v>
      </c>
      <c r="BM271" s="115" t="s">
        <v>1460</v>
      </c>
      <c r="BN271" s="115" t="s">
        <v>1460</v>
      </c>
      <c r="BO271" s="115" t="s">
        <v>1460</v>
      </c>
      <c r="BP271" s="115" t="s">
        <v>1460</v>
      </c>
      <c r="BQ271" s="104">
        <v>0</v>
      </c>
      <c r="BR271" s="104">
        <v>0</v>
      </c>
      <c r="BS271" s="104">
        <v>0</v>
      </c>
      <c r="BT271" s="104">
        <v>0</v>
      </c>
      <c r="BU271" s="104">
        <v>0</v>
      </c>
      <c r="BV271" s="104">
        <v>0</v>
      </c>
      <c r="BW271" s="104">
        <v>0</v>
      </c>
      <c r="BX271" s="104">
        <v>0</v>
      </c>
      <c r="BY271" s="104">
        <v>0</v>
      </c>
      <c r="BZ271" s="104">
        <v>0</v>
      </c>
      <c r="CA271" s="104">
        <v>0</v>
      </c>
      <c r="CB271" s="104">
        <v>0</v>
      </c>
      <c r="CC271" s="104">
        <v>0</v>
      </c>
      <c r="CD271" s="104">
        <v>0</v>
      </c>
      <c r="CE271" s="115" t="s">
        <v>1460</v>
      </c>
      <c r="CF271" s="104">
        <v>0</v>
      </c>
      <c r="CG271" s="104">
        <v>0</v>
      </c>
      <c r="CH271" s="104">
        <v>0</v>
      </c>
      <c r="CI271" s="104">
        <v>0</v>
      </c>
      <c r="CJ271" s="104">
        <v>0</v>
      </c>
      <c r="CK271" s="104">
        <v>0</v>
      </c>
      <c r="CL271" s="104">
        <v>0</v>
      </c>
      <c r="CM271" s="104">
        <v>0</v>
      </c>
      <c r="CN271" s="104">
        <v>0</v>
      </c>
      <c r="CO271" s="104">
        <v>0</v>
      </c>
      <c r="CP271" s="104">
        <v>0</v>
      </c>
      <c r="CQ271" s="115" t="s">
        <v>1460</v>
      </c>
      <c r="CR271" s="116" t="s">
        <v>1460</v>
      </c>
    </row>
    <row r="273" s="93" customFormat="1" ht="14.25" spans="49:49">
      <c r="AW273" s="101" t="s">
        <v>1925</v>
      </c>
    </row>
  </sheetData>
  <mergeCells count="368">
    <mergeCell ref="A4:D4"/>
    <mergeCell ref="F4:N4"/>
    <mergeCell ref="O4:AP4"/>
    <mergeCell ref="AQ4:BE4"/>
    <mergeCell ref="BF4:BP4"/>
    <mergeCell ref="BQ4:CF4"/>
    <mergeCell ref="CG4:CK4"/>
    <mergeCell ref="CL4:CN4"/>
    <mergeCell ref="CO4:CR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A5:C7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3"/>
  <sheetViews>
    <sheetView topLeftCell="E1" workbookViewId="0">
      <selection activeCell="D3" sqref="D3"/>
    </sheetView>
  </sheetViews>
  <sheetFormatPr defaultColWidth="8" defaultRowHeight="13.5"/>
  <cols>
    <col min="1" max="3" width="2.75" style="93" customWidth="1"/>
    <col min="4" max="4" width="32.75" style="93" customWidth="1"/>
    <col min="5" max="14" width="14" style="93" customWidth="1"/>
    <col min="15" max="19" width="11.75" style="93" customWidth="1"/>
    <col min="20" max="20" width="18.75" style="93" customWidth="1"/>
    <col min="21" max="21" width="8.54166666666667" style="93"/>
    <col min="22" max="16373" width="8" style="93"/>
  </cols>
  <sheetData>
    <row r="1" s="93" customFormat="1" ht="27" spans="1:20">
      <c r="A1" s="94" t="s">
        <v>1926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="93" customFormat="1" ht="12.75"/>
    <row r="3" s="93" customFormat="1" ht="15" spans="1:20">
      <c r="A3" s="95" t="s">
        <v>1276</v>
      </c>
      <c r="K3" s="101" t="s">
        <v>1277</v>
      </c>
      <c r="T3" s="102" t="s">
        <v>1278</v>
      </c>
    </row>
    <row r="4" s="93" customFormat="1" ht="15.4" customHeight="1" spans="1:20">
      <c r="A4" s="96" t="s">
        <v>1279</v>
      </c>
      <c r="B4" s="96"/>
      <c r="C4" s="96" t="s">
        <v>1280</v>
      </c>
      <c r="D4" s="96" t="s">
        <v>1280</v>
      </c>
      <c r="E4" s="97" t="s">
        <v>1927</v>
      </c>
      <c r="F4" s="97"/>
      <c r="G4" s="97" t="s">
        <v>1280</v>
      </c>
      <c r="H4" s="97" t="s">
        <v>1280</v>
      </c>
      <c r="I4" s="97" t="s">
        <v>1280</v>
      </c>
      <c r="J4" s="97" t="s">
        <v>1280</v>
      </c>
      <c r="K4" s="97" t="s">
        <v>1280</v>
      </c>
      <c r="L4" s="97" t="s">
        <v>1280</v>
      </c>
      <c r="M4" s="97" t="s">
        <v>1280</v>
      </c>
      <c r="N4" s="97" t="s">
        <v>1280</v>
      </c>
      <c r="O4" s="97" t="s">
        <v>1280</v>
      </c>
      <c r="P4" s="97" t="s">
        <v>1280</v>
      </c>
      <c r="Q4" s="97" t="s">
        <v>1280</v>
      </c>
      <c r="R4" s="97" t="s">
        <v>1280</v>
      </c>
      <c r="S4" s="97" t="s">
        <v>1280</v>
      </c>
      <c r="T4" s="97" t="s">
        <v>1280</v>
      </c>
    </row>
    <row r="5" s="93" customFormat="1" ht="15.4" customHeight="1" spans="1:20">
      <c r="A5" s="98" t="s">
        <v>1279</v>
      </c>
      <c r="B5" s="98" t="s">
        <v>1280</v>
      </c>
      <c r="C5" s="98" t="s">
        <v>1280</v>
      </c>
      <c r="D5" s="98" t="s">
        <v>1280</v>
      </c>
      <c r="E5" s="98" t="s">
        <v>1928</v>
      </c>
      <c r="F5" s="98"/>
      <c r="G5" s="98" t="s">
        <v>1280</v>
      </c>
      <c r="H5" s="98" t="s">
        <v>1280</v>
      </c>
      <c r="I5" s="98" t="s">
        <v>1280</v>
      </c>
      <c r="J5" s="98" t="s">
        <v>1929</v>
      </c>
      <c r="K5" s="98"/>
      <c r="L5" s="98" t="s">
        <v>1280</v>
      </c>
      <c r="M5" s="98" t="s">
        <v>1280</v>
      </c>
      <c r="N5" s="98" t="s">
        <v>1280</v>
      </c>
      <c r="O5" s="98" t="s">
        <v>1930</v>
      </c>
      <c r="P5" s="98"/>
      <c r="Q5" s="98" t="s">
        <v>1280</v>
      </c>
      <c r="R5" s="98" t="s">
        <v>1280</v>
      </c>
      <c r="S5" s="98" t="s">
        <v>1280</v>
      </c>
      <c r="T5" s="98" t="s">
        <v>1931</v>
      </c>
    </row>
    <row r="6" s="93" customFormat="1" ht="15.4" customHeight="1" spans="1:20">
      <c r="A6" s="98" t="s">
        <v>1290</v>
      </c>
      <c r="B6" s="98"/>
      <c r="C6" s="98"/>
      <c r="D6" s="98" t="s">
        <v>181</v>
      </c>
      <c r="E6" s="98" t="s">
        <v>1932</v>
      </c>
      <c r="F6" s="98" t="s">
        <v>1933</v>
      </c>
      <c r="G6" s="98" t="s">
        <v>1934</v>
      </c>
      <c r="H6" s="98" t="s">
        <v>1935</v>
      </c>
      <c r="I6" s="98" t="s">
        <v>1936</v>
      </c>
      <c r="J6" s="98" t="s">
        <v>1932</v>
      </c>
      <c r="K6" s="98" t="s">
        <v>1933</v>
      </c>
      <c r="L6" s="98" t="s">
        <v>1934</v>
      </c>
      <c r="M6" s="98" t="s">
        <v>1935</v>
      </c>
      <c r="N6" s="98" t="s">
        <v>1936</v>
      </c>
      <c r="O6" s="98" t="s">
        <v>1932</v>
      </c>
      <c r="P6" s="98" t="s">
        <v>1933</v>
      </c>
      <c r="Q6" s="98" t="s">
        <v>1934</v>
      </c>
      <c r="R6" s="98" t="s">
        <v>1935</v>
      </c>
      <c r="S6" s="98" t="s">
        <v>1936</v>
      </c>
      <c r="T6" s="98"/>
    </row>
    <row r="7" s="93" customFormat="1" ht="15.4" customHeight="1" spans="1:20">
      <c r="A7" s="98" t="s">
        <v>1280</v>
      </c>
      <c r="B7" s="98" t="s">
        <v>1280</v>
      </c>
      <c r="C7" s="98" t="s">
        <v>1280</v>
      </c>
      <c r="D7" s="98" t="s">
        <v>1280</v>
      </c>
      <c r="E7" s="98" t="s">
        <v>1280</v>
      </c>
      <c r="F7" s="98" t="s">
        <v>1280</v>
      </c>
      <c r="G7" s="98" t="s">
        <v>1280</v>
      </c>
      <c r="H7" s="98" t="s">
        <v>1280</v>
      </c>
      <c r="I7" s="98" t="s">
        <v>1280</v>
      </c>
      <c r="J7" s="98" t="s">
        <v>1280</v>
      </c>
      <c r="K7" s="98" t="s">
        <v>1280</v>
      </c>
      <c r="L7" s="98" t="s">
        <v>1280</v>
      </c>
      <c r="M7" s="98" t="s">
        <v>1280</v>
      </c>
      <c r="N7" s="98" t="s">
        <v>1280</v>
      </c>
      <c r="O7" s="98" t="s">
        <v>1280</v>
      </c>
      <c r="P7" s="98" t="s">
        <v>1280</v>
      </c>
      <c r="Q7" s="98" t="s">
        <v>1280</v>
      </c>
      <c r="R7" s="98" t="s">
        <v>1280</v>
      </c>
      <c r="S7" s="98" t="s">
        <v>1280</v>
      </c>
      <c r="T7" s="98" t="s">
        <v>1280</v>
      </c>
    </row>
    <row r="8" s="93" customFormat="1" ht="30.75" customHeight="1" spans="1:20">
      <c r="A8" s="98" t="s">
        <v>1280</v>
      </c>
      <c r="B8" s="98" t="s">
        <v>1280</v>
      </c>
      <c r="C8" s="98" t="s">
        <v>1280</v>
      </c>
      <c r="D8" s="98" t="s">
        <v>1280</v>
      </c>
      <c r="E8" s="98" t="s">
        <v>1280</v>
      </c>
      <c r="F8" s="98" t="s">
        <v>1280</v>
      </c>
      <c r="G8" s="98" t="s">
        <v>1280</v>
      </c>
      <c r="H8" s="98" t="s">
        <v>1280</v>
      </c>
      <c r="I8" s="98" t="s">
        <v>1280</v>
      </c>
      <c r="J8" s="98" t="s">
        <v>1280</v>
      </c>
      <c r="K8" s="98" t="s">
        <v>1280</v>
      </c>
      <c r="L8" s="98" t="s">
        <v>1280</v>
      </c>
      <c r="M8" s="98" t="s">
        <v>1280</v>
      </c>
      <c r="N8" s="98" t="s">
        <v>1280</v>
      </c>
      <c r="O8" s="98" t="s">
        <v>1280</v>
      </c>
      <c r="P8" s="98" t="s">
        <v>1280</v>
      </c>
      <c r="Q8" s="98" t="s">
        <v>1280</v>
      </c>
      <c r="R8" s="98" t="s">
        <v>1280</v>
      </c>
      <c r="S8" s="98" t="s">
        <v>1280</v>
      </c>
      <c r="T8" s="98" t="s">
        <v>1280</v>
      </c>
    </row>
    <row r="9" s="93" customFormat="1" ht="15.4" customHeight="1" spans="1:20">
      <c r="A9" s="98" t="s">
        <v>1364</v>
      </c>
      <c r="B9" s="98" t="s">
        <v>1365</v>
      </c>
      <c r="C9" s="98" t="s">
        <v>1366</v>
      </c>
      <c r="D9" s="98" t="s">
        <v>1367</v>
      </c>
      <c r="E9" s="98" t="s">
        <v>1368</v>
      </c>
      <c r="F9" s="98" t="s">
        <v>1369</v>
      </c>
      <c r="G9" s="98" t="s">
        <v>1370</v>
      </c>
      <c r="H9" s="98" t="s">
        <v>1371</v>
      </c>
      <c r="I9" s="98" t="s">
        <v>1372</v>
      </c>
      <c r="J9" s="98" t="s">
        <v>1373</v>
      </c>
      <c r="K9" s="98" t="s">
        <v>1374</v>
      </c>
      <c r="L9" s="98" t="s">
        <v>1375</v>
      </c>
      <c r="M9" s="98" t="s">
        <v>1376</v>
      </c>
      <c r="N9" s="98" t="s">
        <v>1377</v>
      </c>
      <c r="O9" s="98" t="s">
        <v>1378</v>
      </c>
      <c r="P9" s="98" t="s">
        <v>1379</v>
      </c>
      <c r="Q9" s="98" t="s">
        <v>1380</v>
      </c>
      <c r="R9" s="98" t="s">
        <v>1381</v>
      </c>
      <c r="S9" s="98" t="s">
        <v>1382</v>
      </c>
      <c r="T9" s="98" t="s">
        <v>1383</v>
      </c>
    </row>
    <row r="10" s="93" customFormat="1" ht="15.4" customHeight="1" spans="1:20">
      <c r="A10" s="98" t="s">
        <v>1280</v>
      </c>
      <c r="B10" s="98" t="s">
        <v>1280</v>
      </c>
      <c r="C10" s="98" t="s">
        <v>1280</v>
      </c>
      <c r="D10" s="98" t="s">
        <v>1281</v>
      </c>
      <c r="E10" s="99">
        <v>7813619.33</v>
      </c>
      <c r="F10" s="99">
        <v>420599.4</v>
      </c>
      <c r="G10" s="99">
        <v>5300110.48</v>
      </c>
      <c r="H10" s="99">
        <v>2092909.45</v>
      </c>
      <c r="I10" s="99">
        <v>770796.14</v>
      </c>
      <c r="J10" s="99">
        <v>8596647.9</v>
      </c>
      <c r="K10" s="99">
        <v>436969</v>
      </c>
      <c r="L10" s="99">
        <v>5587021.31</v>
      </c>
      <c r="M10" s="99">
        <v>2572657.59</v>
      </c>
      <c r="N10" s="99">
        <v>1387245.94</v>
      </c>
      <c r="O10" s="99">
        <v>-783028.57</v>
      </c>
      <c r="P10" s="99">
        <v>-16369.6</v>
      </c>
      <c r="Q10" s="99">
        <v>-286910.83</v>
      </c>
      <c r="R10" s="99">
        <v>-479748.14</v>
      </c>
      <c r="S10" s="99">
        <v>-616449.8</v>
      </c>
      <c r="T10" s="100" t="s">
        <v>1280</v>
      </c>
    </row>
    <row r="11" s="93" customFormat="1" ht="15.4" customHeight="1" spans="1:20">
      <c r="A11" s="100" t="s">
        <v>1464</v>
      </c>
      <c r="B11" s="100"/>
      <c r="C11" s="100" t="s">
        <v>1280</v>
      </c>
      <c r="D11" s="100" t="s">
        <v>1937</v>
      </c>
      <c r="E11" s="99">
        <v>10088.25</v>
      </c>
      <c r="F11" s="99">
        <v>0</v>
      </c>
      <c r="G11" s="99">
        <v>0</v>
      </c>
      <c r="H11" s="99">
        <v>10088.25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10088.25</v>
      </c>
      <c r="P11" s="99">
        <v>0</v>
      </c>
      <c r="Q11" s="99">
        <v>0</v>
      </c>
      <c r="R11" s="99">
        <v>10088.25</v>
      </c>
      <c r="S11" s="99">
        <v>0</v>
      </c>
      <c r="T11" s="100" t="s">
        <v>1280</v>
      </c>
    </row>
    <row r="12" s="93" customFormat="1" ht="15.4" customHeight="1" spans="1:20">
      <c r="A12" s="100" t="s">
        <v>1466</v>
      </c>
      <c r="B12" s="100"/>
      <c r="C12" s="100" t="s">
        <v>1280</v>
      </c>
      <c r="D12" s="100" t="s">
        <v>1938</v>
      </c>
      <c r="E12" s="99">
        <v>237879.94</v>
      </c>
      <c r="F12" s="99">
        <v>0</v>
      </c>
      <c r="G12" s="99">
        <v>137537.94</v>
      </c>
      <c r="H12" s="99">
        <v>100342</v>
      </c>
      <c r="I12" s="99">
        <v>0</v>
      </c>
      <c r="J12" s="99">
        <v>3325099.65</v>
      </c>
      <c r="K12" s="99">
        <v>0</v>
      </c>
      <c r="L12" s="99">
        <v>2706643.64</v>
      </c>
      <c r="M12" s="99">
        <v>618456.01</v>
      </c>
      <c r="N12" s="99">
        <v>268761.5</v>
      </c>
      <c r="O12" s="99">
        <v>-3087219.71</v>
      </c>
      <c r="P12" s="99">
        <v>0</v>
      </c>
      <c r="Q12" s="99">
        <v>-2569105.7</v>
      </c>
      <c r="R12" s="99">
        <v>-518114.01</v>
      </c>
      <c r="S12" s="99">
        <v>-268761.5</v>
      </c>
      <c r="T12" s="100" t="s">
        <v>1280</v>
      </c>
    </row>
    <row r="13" s="93" customFormat="1" ht="15.4" customHeight="1" spans="1:20">
      <c r="A13" s="100" t="s">
        <v>1468</v>
      </c>
      <c r="B13" s="100"/>
      <c r="C13" s="100" t="s">
        <v>1280</v>
      </c>
      <c r="D13" s="100" t="s">
        <v>1939</v>
      </c>
      <c r="E13" s="99">
        <v>776106.68</v>
      </c>
      <c r="F13" s="99">
        <v>0</v>
      </c>
      <c r="G13" s="99">
        <v>774270.68</v>
      </c>
      <c r="H13" s="99">
        <v>1836</v>
      </c>
      <c r="I13" s="99">
        <v>0</v>
      </c>
      <c r="J13" s="99">
        <v>3842</v>
      </c>
      <c r="K13" s="99">
        <v>0</v>
      </c>
      <c r="L13" s="99">
        <v>0</v>
      </c>
      <c r="M13" s="99">
        <v>3842</v>
      </c>
      <c r="N13" s="99">
        <v>0</v>
      </c>
      <c r="O13" s="99">
        <v>772264.68</v>
      </c>
      <c r="P13" s="99">
        <v>0</v>
      </c>
      <c r="Q13" s="99">
        <v>774270.68</v>
      </c>
      <c r="R13" s="99">
        <v>-2006</v>
      </c>
      <c r="S13" s="99">
        <v>0</v>
      </c>
      <c r="T13" s="100" t="s">
        <v>1280</v>
      </c>
    </row>
    <row r="14" s="93" customFormat="1" ht="15.4" customHeight="1" spans="1:20">
      <c r="A14" s="100" t="s">
        <v>1470</v>
      </c>
      <c r="B14" s="100"/>
      <c r="C14" s="100" t="s">
        <v>1280</v>
      </c>
      <c r="D14" s="100" t="s">
        <v>1940</v>
      </c>
      <c r="E14" s="99">
        <v>1940000</v>
      </c>
      <c r="F14" s="99">
        <v>0</v>
      </c>
      <c r="G14" s="99">
        <v>1940000</v>
      </c>
      <c r="H14" s="99">
        <v>0</v>
      </c>
      <c r="I14" s="99">
        <v>309094.76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1940000</v>
      </c>
      <c r="P14" s="99">
        <v>0</v>
      </c>
      <c r="Q14" s="99">
        <v>1940000</v>
      </c>
      <c r="R14" s="99">
        <v>0</v>
      </c>
      <c r="S14" s="99">
        <v>309094.76</v>
      </c>
      <c r="T14" s="100" t="s">
        <v>1280</v>
      </c>
    </row>
    <row r="15" s="93" customFormat="1" ht="15.4" customHeight="1" spans="1:20">
      <c r="A15" s="100" t="s">
        <v>1472</v>
      </c>
      <c r="B15" s="100"/>
      <c r="C15" s="100" t="s">
        <v>1280</v>
      </c>
      <c r="D15" s="100" t="s">
        <v>1941</v>
      </c>
      <c r="E15" s="99">
        <v>20000</v>
      </c>
      <c r="F15" s="99">
        <v>0</v>
      </c>
      <c r="G15" s="99">
        <v>20000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20000</v>
      </c>
      <c r="P15" s="99">
        <v>0</v>
      </c>
      <c r="Q15" s="99">
        <v>20000</v>
      </c>
      <c r="R15" s="99">
        <v>0</v>
      </c>
      <c r="S15" s="99">
        <v>0</v>
      </c>
      <c r="T15" s="100" t="s">
        <v>1280</v>
      </c>
    </row>
    <row r="16" s="93" customFormat="1" ht="15.4" customHeight="1" spans="1:20">
      <c r="A16" s="100" t="s">
        <v>1474</v>
      </c>
      <c r="B16" s="100"/>
      <c r="C16" s="100" t="s">
        <v>1280</v>
      </c>
      <c r="D16" s="100" t="s">
        <v>1942</v>
      </c>
      <c r="E16" s="99">
        <v>1098765</v>
      </c>
      <c r="F16" s="99">
        <v>0</v>
      </c>
      <c r="G16" s="99">
        <v>348358.35</v>
      </c>
      <c r="H16" s="99">
        <v>750406.65</v>
      </c>
      <c r="I16" s="99">
        <v>846</v>
      </c>
      <c r="J16" s="99">
        <v>708549.67</v>
      </c>
      <c r="K16" s="99">
        <v>0</v>
      </c>
      <c r="L16" s="99">
        <v>170312.27</v>
      </c>
      <c r="M16" s="99">
        <v>538237.4</v>
      </c>
      <c r="N16" s="99">
        <v>0</v>
      </c>
      <c r="O16" s="99">
        <v>390215.33</v>
      </c>
      <c r="P16" s="99">
        <v>0</v>
      </c>
      <c r="Q16" s="99">
        <v>178046.08</v>
      </c>
      <c r="R16" s="99">
        <v>212169.25</v>
      </c>
      <c r="S16" s="99">
        <v>846</v>
      </c>
      <c r="T16" s="100" t="s">
        <v>1280</v>
      </c>
    </row>
    <row r="17" s="93" customFormat="1" ht="15.4" customHeight="1" spans="1:20">
      <c r="A17" s="100" t="s">
        <v>1478</v>
      </c>
      <c r="B17" s="100"/>
      <c r="C17" s="100" t="s">
        <v>1280</v>
      </c>
      <c r="D17" s="100" t="s">
        <v>1937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2041</v>
      </c>
      <c r="K17" s="99">
        <v>0</v>
      </c>
      <c r="L17" s="99">
        <v>600</v>
      </c>
      <c r="M17" s="99">
        <v>1441</v>
      </c>
      <c r="N17" s="99">
        <v>0</v>
      </c>
      <c r="O17" s="99">
        <v>-2041</v>
      </c>
      <c r="P17" s="99">
        <v>0</v>
      </c>
      <c r="Q17" s="99">
        <v>-600</v>
      </c>
      <c r="R17" s="99">
        <v>-1441</v>
      </c>
      <c r="S17" s="99">
        <v>0</v>
      </c>
      <c r="T17" s="100" t="s">
        <v>1280</v>
      </c>
    </row>
    <row r="18" s="93" customFormat="1" ht="15.4" customHeight="1" spans="1:20">
      <c r="A18" s="100" t="s">
        <v>1479</v>
      </c>
      <c r="B18" s="100"/>
      <c r="C18" s="100" t="s">
        <v>1280</v>
      </c>
      <c r="D18" s="100" t="s">
        <v>1938</v>
      </c>
      <c r="E18" s="99">
        <v>5560</v>
      </c>
      <c r="F18" s="99">
        <v>0</v>
      </c>
      <c r="G18" s="99">
        <v>0</v>
      </c>
      <c r="H18" s="99">
        <v>5560</v>
      </c>
      <c r="I18" s="99">
        <v>0</v>
      </c>
      <c r="J18" s="99">
        <v>3873</v>
      </c>
      <c r="K18" s="99">
        <v>0</v>
      </c>
      <c r="L18" s="99">
        <v>0</v>
      </c>
      <c r="M18" s="99">
        <v>3873</v>
      </c>
      <c r="N18" s="99">
        <v>0</v>
      </c>
      <c r="O18" s="99">
        <v>1687</v>
      </c>
      <c r="P18" s="99">
        <v>0</v>
      </c>
      <c r="Q18" s="99">
        <v>0</v>
      </c>
      <c r="R18" s="99">
        <v>1687</v>
      </c>
      <c r="S18" s="99">
        <v>0</v>
      </c>
      <c r="T18" s="100" t="s">
        <v>1280</v>
      </c>
    </row>
    <row r="19" s="93" customFormat="1" ht="15.4" customHeight="1" spans="1:20">
      <c r="A19" s="100" t="s">
        <v>1480</v>
      </c>
      <c r="B19" s="100"/>
      <c r="C19" s="100" t="s">
        <v>1280</v>
      </c>
      <c r="D19" s="100" t="s">
        <v>1943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13030.71</v>
      </c>
      <c r="K19" s="99">
        <v>0</v>
      </c>
      <c r="L19" s="99">
        <v>13030.71</v>
      </c>
      <c r="M19" s="99">
        <v>0</v>
      </c>
      <c r="N19" s="99">
        <v>0</v>
      </c>
      <c r="O19" s="99">
        <v>-13030.71</v>
      </c>
      <c r="P19" s="99">
        <v>0</v>
      </c>
      <c r="Q19" s="99">
        <v>-13030.71</v>
      </c>
      <c r="R19" s="99">
        <v>0</v>
      </c>
      <c r="S19" s="99">
        <v>0</v>
      </c>
      <c r="T19" s="100" t="s">
        <v>1280</v>
      </c>
    </row>
    <row r="20" s="93" customFormat="1" ht="15.4" customHeight="1" spans="1:20">
      <c r="A20" s="100" t="s">
        <v>1484</v>
      </c>
      <c r="B20" s="100"/>
      <c r="C20" s="100" t="s">
        <v>1280</v>
      </c>
      <c r="D20" s="100" t="s">
        <v>1944</v>
      </c>
      <c r="E20" s="99">
        <v>2650</v>
      </c>
      <c r="F20" s="99">
        <v>0</v>
      </c>
      <c r="G20" s="99">
        <v>0</v>
      </c>
      <c r="H20" s="99">
        <v>2650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2650</v>
      </c>
      <c r="P20" s="99">
        <v>0</v>
      </c>
      <c r="Q20" s="99">
        <v>0</v>
      </c>
      <c r="R20" s="99">
        <v>2650</v>
      </c>
      <c r="S20" s="99">
        <v>0</v>
      </c>
      <c r="T20" s="100" t="s">
        <v>1280</v>
      </c>
    </row>
    <row r="21" s="93" customFormat="1" ht="15.4" customHeight="1" spans="1:20">
      <c r="A21" s="100" t="s">
        <v>1945</v>
      </c>
      <c r="B21" s="100"/>
      <c r="C21" s="100" t="s">
        <v>1280</v>
      </c>
      <c r="D21" s="100" t="s">
        <v>1937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16888.9</v>
      </c>
      <c r="K21" s="99">
        <v>0</v>
      </c>
      <c r="L21" s="99">
        <v>0</v>
      </c>
      <c r="M21" s="99">
        <v>16888.9</v>
      </c>
      <c r="N21" s="99">
        <v>0</v>
      </c>
      <c r="O21" s="99">
        <v>-16888.9</v>
      </c>
      <c r="P21" s="99">
        <v>0</v>
      </c>
      <c r="Q21" s="99">
        <v>0</v>
      </c>
      <c r="R21" s="99">
        <v>-16888.9</v>
      </c>
      <c r="S21" s="99">
        <v>0</v>
      </c>
      <c r="T21" s="100" t="s">
        <v>1280</v>
      </c>
    </row>
    <row r="22" s="93" customFormat="1" ht="15.4" customHeight="1" spans="1:20">
      <c r="A22" s="100" t="s">
        <v>1490</v>
      </c>
      <c r="B22" s="100"/>
      <c r="C22" s="100" t="s">
        <v>1280</v>
      </c>
      <c r="D22" s="100" t="s">
        <v>1938</v>
      </c>
      <c r="E22" s="99">
        <v>695</v>
      </c>
      <c r="F22" s="99">
        <v>0</v>
      </c>
      <c r="G22" s="99">
        <v>0</v>
      </c>
      <c r="H22" s="99">
        <v>695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695</v>
      </c>
      <c r="P22" s="99">
        <v>0</v>
      </c>
      <c r="Q22" s="99">
        <v>0</v>
      </c>
      <c r="R22" s="99">
        <v>695</v>
      </c>
      <c r="S22" s="99">
        <v>0</v>
      </c>
      <c r="T22" s="100" t="s">
        <v>1280</v>
      </c>
    </row>
    <row r="23" s="93" customFormat="1" ht="15.4" customHeight="1" spans="1:20">
      <c r="A23" s="100" t="s">
        <v>1493</v>
      </c>
      <c r="B23" s="100"/>
      <c r="C23" s="100" t="s">
        <v>1280</v>
      </c>
      <c r="D23" s="100" t="s">
        <v>1937</v>
      </c>
      <c r="E23" s="99">
        <v>29047</v>
      </c>
      <c r="F23" s="99">
        <v>0</v>
      </c>
      <c r="G23" s="99">
        <v>15530</v>
      </c>
      <c r="H23" s="99">
        <v>13517</v>
      </c>
      <c r="I23" s="99">
        <v>8922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29047</v>
      </c>
      <c r="P23" s="99">
        <v>0</v>
      </c>
      <c r="Q23" s="99">
        <v>15530</v>
      </c>
      <c r="R23" s="99">
        <v>13517</v>
      </c>
      <c r="S23" s="99">
        <v>8922</v>
      </c>
      <c r="T23" s="100" t="s">
        <v>1280</v>
      </c>
    </row>
    <row r="24" s="93" customFormat="1" ht="15.4" customHeight="1" spans="1:20">
      <c r="A24" s="100" t="s">
        <v>1494</v>
      </c>
      <c r="B24" s="100"/>
      <c r="C24" s="100" t="s">
        <v>1280</v>
      </c>
      <c r="D24" s="100" t="s">
        <v>1938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47871.93</v>
      </c>
      <c r="K24" s="99">
        <v>0</v>
      </c>
      <c r="L24" s="99">
        <v>0</v>
      </c>
      <c r="M24" s="99">
        <v>47871.93</v>
      </c>
      <c r="N24" s="99">
        <v>0</v>
      </c>
      <c r="O24" s="99">
        <v>-47871.93</v>
      </c>
      <c r="P24" s="99">
        <v>0</v>
      </c>
      <c r="Q24" s="99">
        <v>0</v>
      </c>
      <c r="R24" s="99">
        <v>-47871.93</v>
      </c>
      <c r="S24" s="99">
        <v>0</v>
      </c>
      <c r="T24" s="100" t="s">
        <v>1280</v>
      </c>
    </row>
    <row r="25" s="93" customFormat="1" ht="15.4" customHeight="1" spans="1:20">
      <c r="A25" s="100" t="s">
        <v>1497</v>
      </c>
      <c r="B25" s="100"/>
      <c r="C25" s="100" t="s">
        <v>1280</v>
      </c>
      <c r="D25" s="100" t="s">
        <v>1946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157872.7</v>
      </c>
      <c r="K25" s="99">
        <v>69545</v>
      </c>
      <c r="L25" s="99">
        <v>88327.7</v>
      </c>
      <c r="M25" s="99">
        <v>0</v>
      </c>
      <c r="N25" s="99">
        <v>24380</v>
      </c>
      <c r="O25" s="99">
        <v>-157872.7</v>
      </c>
      <c r="P25" s="99">
        <v>-69545</v>
      </c>
      <c r="Q25" s="99">
        <v>-88327.7</v>
      </c>
      <c r="R25" s="99">
        <v>0</v>
      </c>
      <c r="S25" s="99">
        <v>-24380</v>
      </c>
      <c r="T25" s="100" t="s">
        <v>1280</v>
      </c>
    </row>
    <row r="26" s="93" customFormat="1" ht="15.4" customHeight="1" spans="1:20">
      <c r="A26" s="100" t="s">
        <v>1513</v>
      </c>
      <c r="B26" s="100"/>
      <c r="C26" s="100" t="s">
        <v>1280</v>
      </c>
      <c r="D26" s="100" t="s">
        <v>1937</v>
      </c>
      <c r="E26" s="99">
        <v>28890</v>
      </c>
      <c r="F26" s="99">
        <v>0</v>
      </c>
      <c r="G26" s="99">
        <v>14030</v>
      </c>
      <c r="H26" s="99">
        <v>14860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28890</v>
      </c>
      <c r="P26" s="99">
        <v>0</v>
      </c>
      <c r="Q26" s="99">
        <v>14030</v>
      </c>
      <c r="R26" s="99">
        <v>14860</v>
      </c>
      <c r="S26" s="99">
        <v>0</v>
      </c>
      <c r="T26" s="100" t="s">
        <v>1280</v>
      </c>
    </row>
    <row r="27" s="93" customFormat="1" ht="15.4" customHeight="1" spans="1:20">
      <c r="A27" s="100" t="s">
        <v>1514</v>
      </c>
      <c r="B27" s="100"/>
      <c r="C27" s="100" t="s">
        <v>1280</v>
      </c>
      <c r="D27" s="100" t="s">
        <v>1938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31707</v>
      </c>
      <c r="O27" s="99">
        <v>0</v>
      </c>
      <c r="P27" s="99">
        <v>0</v>
      </c>
      <c r="Q27" s="99">
        <v>0</v>
      </c>
      <c r="R27" s="99">
        <v>0</v>
      </c>
      <c r="S27" s="99">
        <v>-31707</v>
      </c>
      <c r="T27" s="100" t="s">
        <v>1280</v>
      </c>
    </row>
    <row r="28" s="93" customFormat="1" ht="15.4" customHeight="1" spans="1:20">
      <c r="A28" s="100" t="s">
        <v>1515</v>
      </c>
      <c r="B28" s="100"/>
      <c r="C28" s="100" t="s">
        <v>1280</v>
      </c>
      <c r="D28" s="100" t="s">
        <v>1947</v>
      </c>
      <c r="E28" s="99">
        <v>13990</v>
      </c>
      <c r="F28" s="99">
        <v>0</v>
      </c>
      <c r="G28" s="99">
        <v>0</v>
      </c>
      <c r="H28" s="99">
        <v>13990</v>
      </c>
      <c r="I28" s="99">
        <v>0</v>
      </c>
      <c r="J28" s="99">
        <v>58164</v>
      </c>
      <c r="K28" s="99">
        <v>0</v>
      </c>
      <c r="L28" s="99">
        <v>14760</v>
      </c>
      <c r="M28" s="99">
        <v>43404</v>
      </c>
      <c r="N28" s="99">
        <v>0</v>
      </c>
      <c r="O28" s="99">
        <v>-44174</v>
      </c>
      <c r="P28" s="99">
        <v>0</v>
      </c>
      <c r="Q28" s="99">
        <v>-14760</v>
      </c>
      <c r="R28" s="99">
        <v>-29414</v>
      </c>
      <c r="S28" s="99">
        <v>0</v>
      </c>
      <c r="T28" s="100" t="s">
        <v>1280</v>
      </c>
    </row>
    <row r="29" s="93" customFormat="1" ht="15.4" customHeight="1" spans="1:20">
      <c r="A29" s="100" t="s">
        <v>1520</v>
      </c>
      <c r="B29" s="100"/>
      <c r="C29" s="100" t="s">
        <v>1280</v>
      </c>
      <c r="D29" s="100" t="s">
        <v>1938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296762.8</v>
      </c>
      <c r="K29" s="99">
        <v>0</v>
      </c>
      <c r="L29" s="99">
        <v>0</v>
      </c>
      <c r="M29" s="99">
        <v>296762.8</v>
      </c>
      <c r="N29" s="99">
        <v>255787.45</v>
      </c>
      <c r="O29" s="99">
        <v>-296762.8</v>
      </c>
      <c r="P29" s="99">
        <v>0</v>
      </c>
      <c r="Q29" s="99">
        <v>0</v>
      </c>
      <c r="R29" s="99">
        <v>-296762.8</v>
      </c>
      <c r="S29" s="99">
        <v>-255787.45</v>
      </c>
      <c r="T29" s="100" t="s">
        <v>1280</v>
      </c>
    </row>
    <row r="30" s="93" customFormat="1" ht="15.4" customHeight="1" spans="1:20">
      <c r="A30" s="100" t="s">
        <v>1521</v>
      </c>
      <c r="B30" s="100"/>
      <c r="C30" s="100" t="s">
        <v>1280</v>
      </c>
      <c r="D30" s="100" t="s">
        <v>1948</v>
      </c>
      <c r="E30" s="99">
        <v>264403.8</v>
      </c>
      <c r="F30" s="99">
        <v>0</v>
      </c>
      <c r="G30" s="99">
        <v>0</v>
      </c>
      <c r="H30" s="99">
        <v>264403.8</v>
      </c>
      <c r="I30" s="99">
        <v>208002.78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264403.8</v>
      </c>
      <c r="P30" s="99">
        <v>0</v>
      </c>
      <c r="Q30" s="99">
        <v>0</v>
      </c>
      <c r="R30" s="99">
        <v>264403.8</v>
      </c>
      <c r="S30" s="99">
        <v>208002.78</v>
      </c>
      <c r="T30" s="100" t="s">
        <v>1280</v>
      </c>
    </row>
    <row r="31" s="93" customFormat="1" ht="15.4" customHeight="1" spans="1:20">
      <c r="A31" s="100" t="s">
        <v>1532</v>
      </c>
      <c r="B31" s="100"/>
      <c r="C31" s="100" t="s">
        <v>1280</v>
      </c>
      <c r="D31" s="100" t="s">
        <v>1949</v>
      </c>
      <c r="E31" s="99">
        <v>80000</v>
      </c>
      <c r="F31" s="99">
        <v>0</v>
      </c>
      <c r="G31" s="99">
        <v>0</v>
      </c>
      <c r="H31" s="99">
        <v>80000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80000</v>
      </c>
      <c r="P31" s="99">
        <v>0</v>
      </c>
      <c r="Q31" s="99">
        <v>0</v>
      </c>
      <c r="R31" s="99">
        <v>80000</v>
      </c>
      <c r="S31" s="99">
        <v>0</v>
      </c>
      <c r="T31" s="100" t="s">
        <v>1280</v>
      </c>
    </row>
    <row r="32" s="93" customFormat="1" ht="15.4" customHeight="1" spans="1:20">
      <c r="A32" s="100" t="s">
        <v>1538</v>
      </c>
      <c r="B32" s="100"/>
      <c r="C32" s="100" t="s">
        <v>1280</v>
      </c>
      <c r="D32" s="100" t="s">
        <v>1950</v>
      </c>
      <c r="E32" s="99">
        <v>5420</v>
      </c>
      <c r="F32" s="99">
        <v>0</v>
      </c>
      <c r="G32" s="99">
        <v>3900</v>
      </c>
      <c r="H32" s="99">
        <v>1520</v>
      </c>
      <c r="I32" s="99">
        <v>0</v>
      </c>
      <c r="J32" s="99">
        <v>21359</v>
      </c>
      <c r="K32" s="99">
        <v>0</v>
      </c>
      <c r="L32" s="99">
        <v>11360</v>
      </c>
      <c r="M32" s="99">
        <v>9999</v>
      </c>
      <c r="N32" s="99">
        <v>0</v>
      </c>
      <c r="O32" s="99">
        <v>-15939</v>
      </c>
      <c r="P32" s="99">
        <v>0</v>
      </c>
      <c r="Q32" s="99">
        <v>-7460</v>
      </c>
      <c r="R32" s="99">
        <v>-8479</v>
      </c>
      <c r="S32" s="99">
        <v>0</v>
      </c>
      <c r="T32" s="100" t="s">
        <v>1280</v>
      </c>
    </row>
    <row r="33" s="93" customFormat="1" ht="15.4" customHeight="1" spans="1:20">
      <c r="A33" s="100" t="s">
        <v>1544</v>
      </c>
      <c r="B33" s="100"/>
      <c r="C33" s="100" t="s">
        <v>1280</v>
      </c>
      <c r="D33" s="100" t="s">
        <v>1951</v>
      </c>
      <c r="E33" s="99">
        <v>26809</v>
      </c>
      <c r="F33" s="99">
        <v>0</v>
      </c>
      <c r="G33" s="99">
        <v>9670</v>
      </c>
      <c r="H33" s="99">
        <v>17139</v>
      </c>
      <c r="I33" s="99">
        <v>2550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26809</v>
      </c>
      <c r="P33" s="99">
        <v>0</v>
      </c>
      <c r="Q33" s="99">
        <v>9670</v>
      </c>
      <c r="R33" s="99">
        <v>17139</v>
      </c>
      <c r="S33" s="99">
        <v>2550</v>
      </c>
      <c r="T33" s="100" t="s">
        <v>1280</v>
      </c>
    </row>
    <row r="34" s="93" customFormat="1" ht="15.4" customHeight="1" spans="1:20">
      <c r="A34" s="100" t="s">
        <v>1553</v>
      </c>
      <c r="B34" s="100"/>
      <c r="C34" s="100" t="s">
        <v>1280</v>
      </c>
      <c r="D34" s="100" t="s">
        <v>1938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48911.4</v>
      </c>
      <c r="K34" s="99">
        <v>0</v>
      </c>
      <c r="L34" s="99">
        <v>0</v>
      </c>
      <c r="M34" s="99">
        <v>48911.4</v>
      </c>
      <c r="N34" s="99">
        <v>0</v>
      </c>
      <c r="O34" s="99">
        <v>-48911.4</v>
      </c>
      <c r="P34" s="99">
        <v>0</v>
      </c>
      <c r="Q34" s="99">
        <v>0</v>
      </c>
      <c r="R34" s="99">
        <v>-48911.4</v>
      </c>
      <c r="S34" s="99">
        <v>0</v>
      </c>
      <c r="T34" s="100" t="s">
        <v>1280</v>
      </c>
    </row>
    <row r="35" s="93" customFormat="1" ht="15.4" customHeight="1" spans="1:20">
      <c r="A35" s="100" t="s">
        <v>1554</v>
      </c>
      <c r="B35" s="100"/>
      <c r="C35" s="100" t="s">
        <v>1280</v>
      </c>
      <c r="D35" s="100" t="s">
        <v>1952</v>
      </c>
      <c r="E35" s="99">
        <v>32310</v>
      </c>
      <c r="F35" s="99">
        <v>0</v>
      </c>
      <c r="G35" s="99">
        <v>0</v>
      </c>
      <c r="H35" s="99">
        <v>32310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32310</v>
      </c>
      <c r="P35" s="99">
        <v>0</v>
      </c>
      <c r="Q35" s="99">
        <v>0</v>
      </c>
      <c r="R35" s="99">
        <v>32310</v>
      </c>
      <c r="S35" s="99">
        <v>0</v>
      </c>
      <c r="T35" s="100" t="s">
        <v>1280</v>
      </c>
    </row>
    <row r="36" s="93" customFormat="1" ht="15.4" customHeight="1" spans="1:20">
      <c r="A36" s="100" t="s">
        <v>1561</v>
      </c>
      <c r="B36" s="100"/>
      <c r="C36" s="100" t="s">
        <v>1280</v>
      </c>
      <c r="D36" s="100" t="s">
        <v>1937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14229.56</v>
      </c>
      <c r="K36" s="99">
        <v>0</v>
      </c>
      <c r="L36" s="99">
        <v>11915.5</v>
      </c>
      <c r="M36" s="99">
        <v>2314.06</v>
      </c>
      <c r="N36" s="99">
        <v>0</v>
      </c>
      <c r="O36" s="99">
        <v>-14229.56</v>
      </c>
      <c r="P36" s="99">
        <v>0</v>
      </c>
      <c r="Q36" s="99">
        <v>-11915.5</v>
      </c>
      <c r="R36" s="99">
        <v>-2314.06</v>
      </c>
      <c r="S36" s="99">
        <v>0</v>
      </c>
      <c r="T36" s="100" t="s">
        <v>1280</v>
      </c>
    </row>
    <row r="37" s="93" customFormat="1" ht="15.4" customHeight="1" spans="1:20">
      <c r="A37" s="100" t="s">
        <v>1562</v>
      </c>
      <c r="B37" s="100"/>
      <c r="C37" s="100" t="s">
        <v>1280</v>
      </c>
      <c r="D37" s="100" t="s">
        <v>1938</v>
      </c>
      <c r="E37" s="99">
        <v>29207.88</v>
      </c>
      <c r="F37" s="99">
        <v>0</v>
      </c>
      <c r="G37" s="99">
        <v>13300</v>
      </c>
      <c r="H37" s="99">
        <v>15907.88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29207.88</v>
      </c>
      <c r="P37" s="99">
        <v>0</v>
      </c>
      <c r="Q37" s="99">
        <v>13300</v>
      </c>
      <c r="R37" s="99">
        <v>15907.88</v>
      </c>
      <c r="S37" s="99">
        <v>0</v>
      </c>
      <c r="T37" s="100" t="s">
        <v>1280</v>
      </c>
    </row>
    <row r="38" s="93" customFormat="1" ht="15.4" customHeight="1" spans="1:20">
      <c r="A38" s="100" t="s">
        <v>1565</v>
      </c>
      <c r="B38" s="100"/>
      <c r="C38" s="100" t="s">
        <v>1280</v>
      </c>
      <c r="D38" s="100" t="s">
        <v>1564</v>
      </c>
      <c r="E38" s="99">
        <v>29679.5</v>
      </c>
      <c r="F38" s="99">
        <v>0</v>
      </c>
      <c r="G38" s="99">
        <v>0</v>
      </c>
      <c r="H38" s="99">
        <v>29679.5</v>
      </c>
      <c r="I38" s="99">
        <v>4358</v>
      </c>
      <c r="J38" s="99">
        <v>74460</v>
      </c>
      <c r="K38" s="99">
        <v>0</v>
      </c>
      <c r="L38" s="99">
        <v>27299</v>
      </c>
      <c r="M38" s="99">
        <v>47161</v>
      </c>
      <c r="N38" s="99">
        <v>6565</v>
      </c>
      <c r="O38" s="99">
        <v>-44780.5</v>
      </c>
      <c r="P38" s="99">
        <v>0</v>
      </c>
      <c r="Q38" s="99">
        <v>-27299</v>
      </c>
      <c r="R38" s="99">
        <v>-17481.5</v>
      </c>
      <c r="S38" s="99">
        <v>-2207</v>
      </c>
      <c r="T38" s="100" t="s">
        <v>1280</v>
      </c>
    </row>
    <row r="39" s="93" customFormat="1" ht="15.4" customHeight="1" spans="1:20">
      <c r="A39" s="100" t="s">
        <v>1570</v>
      </c>
      <c r="B39" s="100"/>
      <c r="C39" s="100" t="s">
        <v>1280</v>
      </c>
      <c r="D39" s="100" t="s">
        <v>1937</v>
      </c>
      <c r="E39" s="99">
        <v>417960.15</v>
      </c>
      <c r="F39" s="99">
        <v>0</v>
      </c>
      <c r="G39" s="99">
        <v>373445.15</v>
      </c>
      <c r="H39" s="99">
        <v>44515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417960.15</v>
      </c>
      <c r="P39" s="99">
        <v>0</v>
      </c>
      <c r="Q39" s="99">
        <v>373445.15</v>
      </c>
      <c r="R39" s="99">
        <v>44515</v>
      </c>
      <c r="S39" s="99">
        <v>0</v>
      </c>
      <c r="T39" s="100" t="s">
        <v>1280</v>
      </c>
    </row>
    <row r="40" s="93" customFormat="1" ht="15.4" customHeight="1" spans="1:20">
      <c r="A40" s="100" t="s">
        <v>1571</v>
      </c>
      <c r="B40" s="100"/>
      <c r="C40" s="100" t="s">
        <v>1280</v>
      </c>
      <c r="D40" s="100" t="s">
        <v>1938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420605.77</v>
      </c>
      <c r="K40" s="99">
        <v>0</v>
      </c>
      <c r="L40" s="99">
        <v>373230.77</v>
      </c>
      <c r="M40" s="99">
        <v>47375</v>
      </c>
      <c r="N40" s="99">
        <v>0</v>
      </c>
      <c r="O40" s="99">
        <v>-420605.77</v>
      </c>
      <c r="P40" s="99">
        <v>0</v>
      </c>
      <c r="Q40" s="99">
        <v>-373230.77</v>
      </c>
      <c r="R40" s="99">
        <v>-47375</v>
      </c>
      <c r="S40" s="99">
        <v>0</v>
      </c>
      <c r="T40" s="100" t="s">
        <v>1280</v>
      </c>
    </row>
    <row r="41" s="93" customFormat="1" ht="15.4" customHeight="1" spans="1:20">
      <c r="A41" s="100" t="s">
        <v>1578</v>
      </c>
      <c r="B41" s="100"/>
      <c r="C41" s="100" t="s">
        <v>1280</v>
      </c>
      <c r="D41" s="100" t="s">
        <v>1953</v>
      </c>
      <c r="E41" s="99">
        <v>535554.54</v>
      </c>
      <c r="F41" s="99">
        <v>0</v>
      </c>
      <c r="G41" s="99">
        <v>521514.54</v>
      </c>
      <c r="H41" s="99">
        <v>14040</v>
      </c>
      <c r="I41" s="99">
        <v>0</v>
      </c>
      <c r="J41" s="99">
        <v>589567.04</v>
      </c>
      <c r="K41" s="99">
        <v>0</v>
      </c>
      <c r="L41" s="99">
        <v>566982.04</v>
      </c>
      <c r="M41" s="99">
        <v>22585</v>
      </c>
      <c r="N41" s="99">
        <v>0</v>
      </c>
      <c r="O41" s="99">
        <v>-54012.5</v>
      </c>
      <c r="P41" s="99">
        <v>0</v>
      </c>
      <c r="Q41" s="99">
        <v>-45467.5</v>
      </c>
      <c r="R41" s="99">
        <v>-8545</v>
      </c>
      <c r="S41" s="99">
        <v>0</v>
      </c>
      <c r="T41" s="100" t="s">
        <v>1280</v>
      </c>
    </row>
    <row r="42" s="93" customFormat="1" ht="15.4" customHeight="1" spans="1:20">
      <c r="A42" s="100" t="s">
        <v>1584</v>
      </c>
      <c r="B42" s="100"/>
      <c r="C42" s="100" t="s">
        <v>1280</v>
      </c>
      <c r="D42" s="100" t="s">
        <v>1954</v>
      </c>
      <c r="E42" s="99">
        <v>984043.79</v>
      </c>
      <c r="F42" s="99">
        <v>0</v>
      </c>
      <c r="G42" s="99">
        <v>835111.79</v>
      </c>
      <c r="H42" s="99">
        <v>148932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984043.79</v>
      </c>
      <c r="P42" s="99">
        <v>0</v>
      </c>
      <c r="Q42" s="99">
        <v>835111.79</v>
      </c>
      <c r="R42" s="99">
        <v>148932</v>
      </c>
      <c r="S42" s="99">
        <v>0</v>
      </c>
      <c r="T42" s="100" t="s">
        <v>1280</v>
      </c>
    </row>
    <row r="43" s="93" customFormat="1" ht="15.4" customHeight="1" spans="1:20">
      <c r="A43" s="100" t="s">
        <v>1592</v>
      </c>
      <c r="B43" s="100"/>
      <c r="C43" s="100" t="s">
        <v>1280</v>
      </c>
      <c r="D43" s="100" t="s">
        <v>1591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1357367.5</v>
      </c>
      <c r="K43" s="99">
        <v>0</v>
      </c>
      <c r="L43" s="99">
        <v>1171349.56</v>
      </c>
      <c r="M43" s="99">
        <v>186017.94</v>
      </c>
      <c r="N43" s="99">
        <v>0</v>
      </c>
      <c r="O43" s="99">
        <v>-1357367.5</v>
      </c>
      <c r="P43" s="99">
        <v>0</v>
      </c>
      <c r="Q43" s="99">
        <v>-1171349.56</v>
      </c>
      <c r="R43" s="99">
        <v>-186017.94</v>
      </c>
      <c r="S43" s="99">
        <v>0</v>
      </c>
      <c r="T43" s="100" t="s">
        <v>1280</v>
      </c>
    </row>
    <row r="44" s="93" customFormat="1" ht="15.4" customHeight="1" spans="1:20">
      <c r="A44" s="100" t="s">
        <v>1597</v>
      </c>
      <c r="B44" s="100"/>
      <c r="C44" s="100" t="s">
        <v>1280</v>
      </c>
      <c r="D44" s="100" t="s">
        <v>1937</v>
      </c>
      <c r="E44" s="99">
        <v>8045</v>
      </c>
      <c r="F44" s="99">
        <v>0</v>
      </c>
      <c r="G44" s="99">
        <v>1338</v>
      </c>
      <c r="H44" s="99">
        <v>6707</v>
      </c>
      <c r="I44" s="99">
        <v>0</v>
      </c>
      <c r="J44" s="99">
        <v>26797</v>
      </c>
      <c r="K44" s="99">
        <v>0</v>
      </c>
      <c r="L44" s="99">
        <v>2150</v>
      </c>
      <c r="M44" s="99">
        <v>24647</v>
      </c>
      <c r="N44" s="99">
        <v>27041</v>
      </c>
      <c r="O44" s="99">
        <v>-18752</v>
      </c>
      <c r="P44" s="99">
        <v>0</v>
      </c>
      <c r="Q44" s="99">
        <v>-812</v>
      </c>
      <c r="R44" s="99">
        <v>-17940</v>
      </c>
      <c r="S44" s="99">
        <v>-27041</v>
      </c>
      <c r="T44" s="100" t="s">
        <v>1280</v>
      </c>
    </row>
    <row r="45" s="93" customFormat="1" ht="15.4" customHeight="1" spans="1:20">
      <c r="A45" s="100" t="s">
        <v>1600</v>
      </c>
      <c r="B45" s="100"/>
      <c r="C45" s="100" t="s">
        <v>1280</v>
      </c>
      <c r="D45" s="100" t="s">
        <v>1955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28021</v>
      </c>
      <c r="K45" s="99">
        <v>0</v>
      </c>
      <c r="L45" s="99">
        <v>0</v>
      </c>
      <c r="M45" s="99">
        <v>28021</v>
      </c>
      <c r="N45" s="99">
        <v>41090</v>
      </c>
      <c r="O45" s="99">
        <v>-28021</v>
      </c>
      <c r="P45" s="99">
        <v>0</v>
      </c>
      <c r="Q45" s="99">
        <v>0</v>
      </c>
      <c r="R45" s="99">
        <v>-28021</v>
      </c>
      <c r="S45" s="99">
        <v>-41090</v>
      </c>
      <c r="T45" s="100" t="s">
        <v>1280</v>
      </c>
    </row>
    <row r="46" s="93" customFormat="1" ht="15.4" customHeight="1" spans="1:20">
      <c r="A46" s="100" t="s">
        <v>1602</v>
      </c>
      <c r="B46" s="100"/>
      <c r="C46" s="100" t="s">
        <v>1280</v>
      </c>
      <c r="D46" s="100" t="s">
        <v>1956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3326</v>
      </c>
      <c r="K46" s="99">
        <v>0</v>
      </c>
      <c r="L46" s="99">
        <v>0</v>
      </c>
      <c r="M46" s="99">
        <v>3326</v>
      </c>
      <c r="N46" s="99">
        <v>0</v>
      </c>
      <c r="O46" s="99">
        <v>-3326</v>
      </c>
      <c r="P46" s="99">
        <v>0</v>
      </c>
      <c r="Q46" s="99">
        <v>0</v>
      </c>
      <c r="R46" s="99">
        <v>-3326</v>
      </c>
      <c r="S46" s="99">
        <v>0</v>
      </c>
      <c r="T46" s="100" t="s">
        <v>1280</v>
      </c>
    </row>
    <row r="47" s="93" customFormat="1" ht="15.4" customHeight="1" spans="1:20">
      <c r="A47" s="100" t="s">
        <v>1604</v>
      </c>
      <c r="B47" s="100"/>
      <c r="C47" s="100" t="s">
        <v>1280</v>
      </c>
      <c r="D47" s="100" t="s">
        <v>1957</v>
      </c>
      <c r="E47" s="99">
        <v>2290</v>
      </c>
      <c r="F47" s="99">
        <v>0</v>
      </c>
      <c r="G47" s="99">
        <v>0</v>
      </c>
      <c r="H47" s="99">
        <v>2290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2290</v>
      </c>
      <c r="P47" s="99">
        <v>0</v>
      </c>
      <c r="Q47" s="99">
        <v>0</v>
      </c>
      <c r="R47" s="99">
        <v>2290</v>
      </c>
      <c r="S47" s="99">
        <v>0</v>
      </c>
      <c r="T47" s="100" t="s">
        <v>1280</v>
      </c>
    </row>
    <row r="48" s="93" customFormat="1" ht="15.4" customHeight="1" spans="1:20">
      <c r="A48" s="100" t="s">
        <v>1616</v>
      </c>
      <c r="B48" s="100"/>
      <c r="C48" s="100" t="s">
        <v>1280</v>
      </c>
      <c r="D48" s="100" t="s">
        <v>1958</v>
      </c>
      <c r="E48" s="99">
        <v>2872</v>
      </c>
      <c r="F48" s="99">
        <v>0</v>
      </c>
      <c r="G48" s="99">
        <v>0</v>
      </c>
      <c r="H48" s="99">
        <v>2872</v>
      </c>
      <c r="I48" s="99">
        <v>0</v>
      </c>
      <c r="J48" s="99">
        <v>3624</v>
      </c>
      <c r="K48" s="99">
        <v>0</v>
      </c>
      <c r="L48" s="99">
        <v>0</v>
      </c>
      <c r="M48" s="99">
        <v>3624</v>
      </c>
      <c r="N48" s="99">
        <v>0</v>
      </c>
      <c r="O48" s="99">
        <v>-752</v>
      </c>
      <c r="P48" s="99">
        <v>0</v>
      </c>
      <c r="Q48" s="99">
        <v>0</v>
      </c>
      <c r="R48" s="99">
        <v>-752</v>
      </c>
      <c r="S48" s="99">
        <v>0</v>
      </c>
      <c r="T48" s="100" t="s">
        <v>1280</v>
      </c>
    </row>
    <row r="49" s="93" customFormat="1" ht="15.4" customHeight="1" spans="1:20">
      <c r="A49" s="100" t="s">
        <v>1630</v>
      </c>
      <c r="B49" s="100"/>
      <c r="C49" s="100" t="s">
        <v>1280</v>
      </c>
      <c r="D49" s="100" t="s">
        <v>1629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63532.1</v>
      </c>
      <c r="K49" s="99">
        <v>0</v>
      </c>
      <c r="L49" s="99">
        <v>49981.1</v>
      </c>
      <c r="M49" s="99">
        <v>13551</v>
      </c>
      <c r="N49" s="99">
        <v>0</v>
      </c>
      <c r="O49" s="99">
        <v>-63532.1</v>
      </c>
      <c r="P49" s="99">
        <v>0</v>
      </c>
      <c r="Q49" s="99">
        <v>-49981.1</v>
      </c>
      <c r="R49" s="99">
        <v>-13551</v>
      </c>
      <c r="S49" s="99">
        <v>0</v>
      </c>
      <c r="T49" s="100" t="s">
        <v>1280</v>
      </c>
    </row>
    <row r="50" s="93" customFormat="1" ht="15.4" customHeight="1" spans="1:20">
      <c r="A50" s="100" t="s">
        <v>1635</v>
      </c>
      <c r="B50" s="100"/>
      <c r="C50" s="100" t="s">
        <v>1280</v>
      </c>
      <c r="D50" s="100" t="s">
        <v>1937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180</v>
      </c>
      <c r="K50" s="99">
        <v>0</v>
      </c>
      <c r="L50" s="99">
        <v>0</v>
      </c>
      <c r="M50" s="99">
        <v>180</v>
      </c>
      <c r="N50" s="99">
        <v>0</v>
      </c>
      <c r="O50" s="99">
        <v>-180</v>
      </c>
      <c r="P50" s="99">
        <v>0</v>
      </c>
      <c r="Q50" s="99">
        <v>0</v>
      </c>
      <c r="R50" s="99">
        <v>-180</v>
      </c>
      <c r="S50" s="99">
        <v>0</v>
      </c>
      <c r="T50" s="100" t="s">
        <v>1280</v>
      </c>
    </row>
    <row r="51" s="93" customFormat="1" ht="15.4" customHeight="1" spans="1:20">
      <c r="A51" s="100" t="s">
        <v>1637</v>
      </c>
      <c r="B51" s="100"/>
      <c r="C51" s="100" t="s">
        <v>1280</v>
      </c>
      <c r="D51" s="100" t="s">
        <v>1959</v>
      </c>
      <c r="E51" s="99">
        <v>0</v>
      </c>
      <c r="F51" s="99">
        <v>0</v>
      </c>
      <c r="G51" s="99">
        <v>0</v>
      </c>
      <c r="H51" s="99">
        <v>0</v>
      </c>
      <c r="I51" s="99">
        <v>80568.6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80568.6</v>
      </c>
      <c r="T51" s="100" t="s">
        <v>1280</v>
      </c>
    </row>
    <row r="52" s="93" customFormat="1" ht="15.4" customHeight="1" spans="1:20">
      <c r="A52" s="100" t="s">
        <v>1960</v>
      </c>
      <c r="B52" s="100"/>
      <c r="C52" s="100" t="s">
        <v>1280</v>
      </c>
      <c r="D52" s="100" t="s">
        <v>1961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3445</v>
      </c>
      <c r="K52" s="99">
        <v>0</v>
      </c>
      <c r="L52" s="99">
        <v>0</v>
      </c>
      <c r="M52" s="99">
        <v>3445</v>
      </c>
      <c r="N52" s="99">
        <v>11512</v>
      </c>
      <c r="O52" s="99">
        <v>-3445</v>
      </c>
      <c r="P52" s="99">
        <v>0</v>
      </c>
      <c r="Q52" s="99">
        <v>0</v>
      </c>
      <c r="R52" s="99">
        <v>-3445</v>
      </c>
      <c r="S52" s="99">
        <v>-11512</v>
      </c>
      <c r="T52" s="100" t="s">
        <v>1280</v>
      </c>
    </row>
    <row r="53" s="93" customFormat="1" ht="15.4" customHeight="1" spans="1:20">
      <c r="A53" s="100" t="s">
        <v>1651</v>
      </c>
      <c r="B53" s="100"/>
      <c r="C53" s="100" t="s">
        <v>1280</v>
      </c>
      <c r="D53" s="100" t="s">
        <v>1962</v>
      </c>
      <c r="E53" s="99">
        <v>371469.4</v>
      </c>
      <c r="F53" s="99">
        <v>351599.4</v>
      </c>
      <c r="G53" s="99">
        <v>19870</v>
      </c>
      <c r="H53" s="99">
        <v>0</v>
      </c>
      <c r="I53" s="99">
        <v>0</v>
      </c>
      <c r="J53" s="99">
        <v>268528</v>
      </c>
      <c r="K53" s="99">
        <v>268528</v>
      </c>
      <c r="L53" s="99">
        <v>0</v>
      </c>
      <c r="M53" s="99">
        <v>0</v>
      </c>
      <c r="N53" s="99">
        <v>0</v>
      </c>
      <c r="O53" s="99">
        <v>102941.4</v>
      </c>
      <c r="P53" s="99">
        <v>83071.4</v>
      </c>
      <c r="Q53" s="99">
        <v>19870</v>
      </c>
      <c r="R53" s="99">
        <v>0</v>
      </c>
      <c r="S53" s="99">
        <v>0</v>
      </c>
      <c r="T53" s="100" t="s">
        <v>1280</v>
      </c>
    </row>
    <row r="54" s="93" customFormat="1" ht="15.4" customHeight="1" spans="1:20">
      <c r="A54" s="100" t="s">
        <v>1659</v>
      </c>
      <c r="B54" s="100"/>
      <c r="C54" s="100" t="s">
        <v>1280</v>
      </c>
      <c r="D54" s="100" t="s">
        <v>1656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37750.31</v>
      </c>
      <c r="K54" s="99">
        <v>0</v>
      </c>
      <c r="L54" s="99">
        <v>28768.31</v>
      </c>
      <c r="M54" s="99">
        <v>8982</v>
      </c>
      <c r="N54" s="99">
        <v>0</v>
      </c>
      <c r="O54" s="99">
        <v>-37750.31</v>
      </c>
      <c r="P54" s="99">
        <v>0</v>
      </c>
      <c r="Q54" s="99">
        <v>-28768.31</v>
      </c>
      <c r="R54" s="99">
        <v>-8982</v>
      </c>
      <c r="S54" s="99">
        <v>0</v>
      </c>
      <c r="T54" s="100" t="s">
        <v>1280</v>
      </c>
    </row>
    <row r="55" s="93" customFormat="1" ht="15.4" customHeight="1" spans="1:20">
      <c r="A55" s="100" t="s">
        <v>1963</v>
      </c>
      <c r="B55" s="100"/>
      <c r="C55" s="100" t="s">
        <v>1280</v>
      </c>
      <c r="D55" s="100" t="s">
        <v>1937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43261.98</v>
      </c>
      <c r="K55" s="99">
        <v>0</v>
      </c>
      <c r="L55" s="99">
        <v>33325.98</v>
      </c>
      <c r="M55" s="99">
        <v>9936</v>
      </c>
      <c r="N55" s="99">
        <v>0</v>
      </c>
      <c r="O55" s="99">
        <v>-43261.98</v>
      </c>
      <c r="P55" s="99">
        <v>0</v>
      </c>
      <c r="Q55" s="99">
        <v>-33325.98</v>
      </c>
      <c r="R55" s="99">
        <v>-9936</v>
      </c>
      <c r="S55" s="99">
        <v>0</v>
      </c>
      <c r="T55" s="100" t="s">
        <v>1280</v>
      </c>
    </row>
    <row r="56" s="93" customFormat="1" ht="15.4" customHeight="1" spans="1:20">
      <c r="A56" s="100" t="s">
        <v>1666</v>
      </c>
      <c r="B56" s="100"/>
      <c r="C56" s="100" t="s">
        <v>1280</v>
      </c>
      <c r="D56" s="100" t="s">
        <v>1964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30407</v>
      </c>
      <c r="K56" s="99">
        <v>0</v>
      </c>
      <c r="L56" s="99">
        <v>11770</v>
      </c>
      <c r="M56" s="99">
        <v>18637</v>
      </c>
      <c r="N56" s="99">
        <v>0</v>
      </c>
      <c r="O56" s="99">
        <v>-30407</v>
      </c>
      <c r="P56" s="99">
        <v>0</v>
      </c>
      <c r="Q56" s="99">
        <v>-11770</v>
      </c>
      <c r="R56" s="99">
        <v>-18637</v>
      </c>
      <c r="S56" s="99">
        <v>0</v>
      </c>
      <c r="T56" s="100" t="s">
        <v>1280</v>
      </c>
    </row>
    <row r="57" s="93" customFormat="1" ht="15.4" customHeight="1" spans="1:20">
      <c r="A57" s="100" t="s">
        <v>1670</v>
      </c>
      <c r="B57" s="100"/>
      <c r="C57" s="100" t="s">
        <v>1280</v>
      </c>
      <c r="D57" s="100" t="s">
        <v>1965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50000</v>
      </c>
      <c r="O57" s="99">
        <v>0</v>
      </c>
      <c r="P57" s="99">
        <v>0</v>
      </c>
      <c r="Q57" s="99">
        <v>0</v>
      </c>
      <c r="R57" s="99">
        <v>0</v>
      </c>
      <c r="S57" s="99">
        <v>-50000</v>
      </c>
      <c r="T57" s="100" t="s">
        <v>1280</v>
      </c>
    </row>
    <row r="58" s="93" customFormat="1" ht="15.4" customHeight="1" spans="1:20">
      <c r="A58" s="100" t="s">
        <v>1674</v>
      </c>
      <c r="B58" s="100"/>
      <c r="C58" s="100" t="s">
        <v>1280</v>
      </c>
      <c r="D58" s="100" t="s">
        <v>1966</v>
      </c>
      <c r="E58" s="99">
        <v>0</v>
      </c>
      <c r="F58" s="99">
        <v>0</v>
      </c>
      <c r="G58" s="99">
        <v>0</v>
      </c>
      <c r="H58" s="99">
        <v>0</v>
      </c>
      <c r="I58" s="99">
        <v>76656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76656</v>
      </c>
      <c r="T58" s="100" t="s">
        <v>1280</v>
      </c>
    </row>
    <row r="59" s="93" customFormat="1" ht="15.4" customHeight="1" spans="1:20">
      <c r="A59" s="100" t="s">
        <v>1684</v>
      </c>
      <c r="B59" s="100"/>
      <c r="C59" s="100" t="s">
        <v>1280</v>
      </c>
      <c r="D59" s="100" t="s">
        <v>1967</v>
      </c>
      <c r="E59" s="99">
        <v>42103.47</v>
      </c>
      <c r="F59" s="99">
        <v>0</v>
      </c>
      <c r="G59" s="99">
        <v>31359.47</v>
      </c>
      <c r="H59" s="99">
        <v>10744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42103.47</v>
      </c>
      <c r="P59" s="99">
        <v>0</v>
      </c>
      <c r="Q59" s="99">
        <v>31359.47</v>
      </c>
      <c r="R59" s="99">
        <v>10744</v>
      </c>
      <c r="S59" s="99">
        <v>0</v>
      </c>
      <c r="T59" s="100" t="s">
        <v>1280</v>
      </c>
    </row>
    <row r="60" s="93" customFormat="1" ht="15.4" customHeight="1" spans="1:20">
      <c r="A60" s="100" t="s">
        <v>1688</v>
      </c>
      <c r="B60" s="100"/>
      <c r="C60" s="100" t="s">
        <v>1280</v>
      </c>
      <c r="D60" s="100" t="s">
        <v>1687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  <c r="J60" s="99">
        <v>33292</v>
      </c>
      <c r="K60" s="99">
        <v>0</v>
      </c>
      <c r="L60" s="99">
        <v>26870</v>
      </c>
      <c r="M60" s="99">
        <v>6422</v>
      </c>
      <c r="N60" s="99">
        <v>13700</v>
      </c>
      <c r="O60" s="99">
        <v>-33292</v>
      </c>
      <c r="P60" s="99">
        <v>0</v>
      </c>
      <c r="Q60" s="99">
        <v>-26870</v>
      </c>
      <c r="R60" s="99">
        <v>-6422</v>
      </c>
      <c r="S60" s="99">
        <v>-13700</v>
      </c>
      <c r="T60" s="100" t="s">
        <v>1280</v>
      </c>
    </row>
    <row r="61" s="93" customFormat="1" ht="15.4" customHeight="1" spans="1:20">
      <c r="A61" s="100" t="s">
        <v>1693</v>
      </c>
      <c r="B61" s="100"/>
      <c r="C61" s="100" t="s">
        <v>1280</v>
      </c>
      <c r="D61" s="100" t="s">
        <v>1937</v>
      </c>
      <c r="E61" s="99">
        <v>214298.87</v>
      </c>
      <c r="F61" s="99">
        <v>69000</v>
      </c>
      <c r="G61" s="99">
        <v>14280</v>
      </c>
      <c r="H61" s="99">
        <v>131018.87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214298.87</v>
      </c>
      <c r="P61" s="99">
        <v>69000</v>
      </c>
      <c r="Q61" s="99">
        <v>14280</v>
      </c>
      <c r="R61" s="99">
        <v>131018.87</v>
      </c>
      <c r="S61" s="99">
        <v>0</v>
      </c>
      <c r="T61" s="100" t="s">
        <v>1280</v>
      </c>
    </row>
    <row r="62" s="93" customFormat="1" ht="15.4" customHeight="1" spans="1:20">
      <c r="A62" s="100" t="s">
        <v>1698</v>
      </c>
      <c r="B62" s="100"/>
      <c r="C62" s="100" t="s">
        <v>1280</v>
      </c>
      <c r="D62" s="100" t="s">
        <v>1968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171331.81</v>
      </c>
      <c r="K62" s="99">
        <v>0</v>
      </c>
      <c r="L62" s="99">
        <v>14605</v>
      </c>
      <c r="M62" s="99">
        <v>156726.81</v>
      </c>
      <c r="N62" s="99">
        <v>182471.55</v>
      </c>
      <c r="O62" s="99">
        <v>-171331.81</v>
      </c>
      <c r="P62" s="99">
        <v>0</v>
      </c>
      <c r="Q62" s="99">
        <v>-14605</v>
      </c>
      <c r="R62" s="99">
        <v>-156726.81</v>
      </c>
      <c r="S62" s="99">
        <v>-182471.55</v>
      </c>
      <c r="T62" s="100" t="s">
        <v>1280</v>
      </c>
    </row>
    <row r="63" s="93" customFormat="1" ht="15.4" customHeight="1" spans="1:20">
      <c r="A63" s="100" t="s">
        <v>1702</v>
      </c>
      <c r="B63" s="100"/>
      <c r="C63" s="100" t="s">
        <v>1280</v>
      </c>
      <c r="D63" s="100" t="s">
        <v>1969</v>
      </c>
      <c r="E63" s="99">
        <v>7576</v>
      </c>
      <c r="F63" s="99">
        <v>0</v>
      </c>
      <c r="G63" s="99">
        <v>0</v>
      </c>
      <c r="H63" s="99">
        <v>7576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7576</v>
      </c>
      <c r="P63" s="99">
        <v>0</v>
      </c>
      <c r="Q63" s="99">
        <v>0</v>
      </c>
      <c r="R63" s="99">
        <v>7576</v>
      </c>
      <c r="S63" s="99">
        <v>0</v>
      </c>
      <c r="T63" s="100" t="s">
        <v>1280</v>
      </c>
    </row>
    <row r="64" s="93" customFormat="1" ht="15.4" customHeight="1" spans="1:20">
      <c r="A64" s="100" t="s">
        <v>1714</v>
      </c>
      <c r="B64" s="100"/>
      <c r="C64" s="100" t="s">
        <v>1280</v>
      </c>
      <c r="D64" s="100" t="s">
        <v>1970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605</v>
      </c>
      <c r="K64" s="99">
        <v>0</v>
      </c>
      <c r="L64" s="99">
        <v>0</v>
      </c>
      <c r="M64" s="99">
        <v>605</v>
      </c>
      <c r="N64" s="99">
        <v>0</v>
      </c>
      <c r="O64" s="99">
        <v>-605</v>
      </c>
      <c r="P64" s="99">
        <v>0</v>
      </c>
      <c r="Q64" s="99">
        <v>0</v>
      </c>
      <c r="R64" s="99">
        <v>-605</v>
      </c>
      <c r="S64" s="99">
        <v>0</v>
      </c>
      <c r="T64" s="100" t="s">
        <v>1280</v>
      </c>
    </row>
    <row r="65" s="93" customFormat="1" ht="15.4" customHeight="1" spans="1:20">
      <c r="A65" s="100" t="s">
        <v>1726</v>
      </c>
      <c r="B65" s="100"/>
      <c r="C65" s="100" t="s">
        <v>1280</v>
      </c>
      <c r="D65" s="100" t="s">
        <v>1971</v>
      </c>
      <c r="E65" s="99">
        <v>30204.73</v>
      </c>
      <c r="F65" s="99">
        <v>0</v>
      </c>
      <c r="G65" s="99">
        <v>30204.73</v>
      </c>
      <c r="H65" s="99">
        <v>0</v>
      </c>
      <c r="I65" s="99">
        <v>3791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30204.73</v>
      </c>
      <c r="P65" s="99">
        <v>0</v>
      </c>
      <c r="Q65" s="99">
        <v>30204.73</v>
      </c>
      <c r="R65" s="99">
        <v>0</v>
      </c>
      <c r="S65" s="99">
        <v>3791</v>
      </c>
      <c r="T65" s="100" t="s">
        <v>1280</v>
      </c>
    </row>
    <row r="66" s="93" customFormat="1" ht="15.4" customHeight="1" spans="1:20">
      <c r="A66" s="100" t="s">
        <v>1730</v>
      </c>
      <c r="B66" s="100"/>
      <c r="C66" s="100" t="s">
        <v>1280</v>
      </c>
      <c r="D66" s="100" t="s">
        <v>1729</v>
      </c>
      <c r="E66" s="99">
        <v>78588</v>
      </c>
      <c r="F66" s="99">
        <v>0</v>
      </c>
      <c r="G66" s="99">
        <v>36810</v>
      </c>
      <c r="H66" s="99">
        <v>41778</v>
      </c>
      <c r="I66" s="99">
        <v>0</v>
      </c>
      <c r="J66" s="99">
        <v>123806.06</v>
      </c>
      <c r="K66" s="99">
        <v>66300</v>
      </c>
      <c r="L66" s="99">
        <v>38010</v>
      </c>
      <c r="M66" s="99">
        <v>19496.06</v>
      </c>
      <c r="N66" s="99">
        <v>22680</v>
      </c>
      <c r="O66" s="99">
        <v>-45218.06</v>
      </c>
      <c r="P66" s="99">
        <v>-66300</v>
      </c>
      <c r="Q66" s="99">
        <v>-1200</v>
      </c>
      <c r="R66" s="99">
        <v>22281.94</v>
      </c>
      <c r="S66" s="99">
        <v>-22680</v>
      </c>
      <c r="T66" s="100" t="s">
        <v>1280</v>
      </c>
    </row>
    <row r="67" s="93" customFormat="1" ht="15.4" customHeight="1" spans="1:20">
      <c r="A67" s="100" t="s">
        <v>1763</v>
      </c>
      <c r="B67" s="100"/>
      <c r="C67" s="100" t="s">
        <v>1280</v>
      </c>
      <c r="D67" s="100" t="s">
        <v>1972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13886</v>
      </c>
      <c r="K67" s="99">
        <v>0</v>
      </c>
      <c r="L67" s="99">
        <v>0</v>
      </c>
      <c r="M67" s="99">
        <v>13886</v>
      </c>
      <c r="N67" s="99">
        <v>0</v>
      </c>
      <c r="O67" s="99">
        <v>-13886</v>
      </c>
      <c r="P67" s="99">
        <v>0</v>
      </c>
      <c r="Q67" s="99">
        <v>0</v>
      </c>
      <c r="R67" s="99">
        <v>-13886</v>
      </c>
      <c r="S67" s="99">
        <v>0</v>
      </c>
      <c r="T67" s="100" t="s">
        <v>1280</v>
      </c>
    </row>
    <row r="68" s="93" customFormat="1" ht="15.4" customHeight="1" spans="1:20">
      <c r="A68" s="100" t="s">
        <v>1765</v>
      </c>
      <c r="B68" s="100"/>
      <c r="C68" s="100" t="s">
        <v>1280</v>
      </c>
      <c r="D68" s="100" t="s">
        <v>1973</v>
      </c>
      <c r="E68" s="99">
        <v>91982.81</v>
      </c>
      <c r="F68" s="99">
        <v>0</v>
      </c>
      <c r="G68" s="99">
        <v>56565.31</v>
      </c>
      <c r="H68" s="99">
        <v>35417.5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91982.81</v>
      </c>
      <c r="P68" s="99">
        <v>0</v>
      </c>
      <c r="Q68" s="99">
        <v>56565.31</v>
      </c>
      <c r="R68" s="99">
        <v>35417.5</v>
      </c>
      <c r="S68" s="99">
        <v>0</v>
      </c>
      <c r="T68" s="100" t="s">
        <v>1280</v>
      </c>
    </row>
    <row r="69" s="93" customFormat="1" ht="15.4" customHeight="1" spans="1:20">
      <c r="A69" s="100" t="s">
        <v>1770</v>
      </c>
      <c r="B69" s="100"/>
      <c r="C69" s="100" t="s">
        <v>1280</v>
      </c>
      <c r="D69" s="100" t="s">
        <v>1937</v>
      </c>
      <c r="E69" s="99">
        <v>15844</v>
      </c>
      <c r="F69" s="99">
        <v>0</v>
      </c>
      <c r="G69" s="99">
        <v>0</v>
      </c>
      <c r="H69" s="99">
        <v>15844</v>
      </c>
      <c r="I69" s="99">
        <v>0</v>
      </c>
      <c r="J69" s="99">
        <v>3470</v>
      </c>
      <c r="K69" s="99">
        <v>0</v>
      </c>
      <c r="L69" s="99">
        <v>0</v>
      </c>
      <c r="M69" s="99">
        <v>3470</v>
      </c>
      <c r="N69" s="99">
        <v>0</v>
      </c>
      <c r="O69" s="99">
        <v>12374</v>
      </c>
      <c r="P69" s="99">
        <v>0</v>
      </c>
      <c r="Q69" s="99">
        <v>0</v>
      </c>
      <c r="R69" s="99">
        <v>12374</v>
      </c>
      <c r="S69" s="99">
        <v>0</v>
      </c>
      <c r="T69" s="100" t="s">
        <v>1280</v>
      </c>
    </row>
    <row r="70" s="93" customFormat="1" ht="15.4" customHeight="1" spans="1:20">
      <c r="A70" s="100" t="s">
        <v>1778</v>
      </c>
      <c r="B70" s="100"/>
      <c r="C70" s="100" t="s">
        <v>1280</v>
      </c>
      <c r="D70" s="100" t="s">
        <v>1974</v>
      </c>
      <c r="E70" s="99">
        <v>32684.8</v>
      </c>
      <c r="F70" s="99">
        <v>0</v>
      </c>
      <c r="G70" s="99">
        <v>26235.8</v>
      </c>
      <c r="H70" s="99">
        <v>6449</v>
      </c>
      <c r="I70" s="99">
        <v>0</v>
      </c>
      <c r="J70" s="99">
        <v>24443</v>
      </c>
      <c r="K70" s="99">
        <v>0</v>
      </c>
      <c r="L70" s="99">
        <v>12785</v>
      </c>
      <c r="M70" s="99">
        <v>11658</v>
      </c>
      <c r="N70" s="99">
        <v>0</v>
      </c>
      <c r="O70" s="99">
        <v>8241.8</v>
      </c>
      <c r="P70" s="99">
        <v>0</v>
      </c>
      <c r="Q70" s="99">
        <v>13450.8</v>
      </c>
      <c r="R70" s="99">
        <v>-5209</v>
      </c>
      <c r="S70" s="99">
        <v>0</v>
      </c>
      <c r="T70" s="100" t="s">
        <v>1280</v>
      </c>
    </row>
    <row r="71" s="93" customFormat="1" ht="15.4" customHeight="1" spans="1:20">
      <c r="A71" s="100" t="s">
        <v>1791</v>
      </c>
      <c r="B71" s="100"/>
      <c r="C71" s="100" t="s">
        <v>1280</v>
      </c>
      <c r="D71" s="100" t="s">
        <v>1937</v>
      </c>
      <c r="E71" s="99">
        <v>26293</v>
      </c>
      <c r="F71" s="99">
        <v>0</v>
      </c>
      <c r="G71" s="99">
        <v>6350</v>
      </c>
      <c r="H71" s="99">
        <v>19943</v>
      </c>
      <c r="I71" s="99">
        <v>0</v>
      </c>
      <c r="J71" s="99">
        <v>73478</v>
      </c>
      <c r="K71" s="99">
        <v>32596</v>
      </c>
      <c r="L71" s="99">
        <v>16595</v>
      </c>
      <c r="M71" s="99">
        <v>24287</v>
      </c>
      <c r="N71" s="99">
        <v>0</v>
      </c>
      <c r="O71" s="99">
        <v>-47185</v>
      </c>
      <c r="P71" s="99">
        <v>-32596</v>
      </c>
      <c r="Q71" s="99">
        <v>-10245</v>
      </c>
      <c r="R71" s="99">
        <v>-4344</v>
      </c>
      <c r="S71" s="99">
        <v>0</v>
      </c>
      <c r="T71" s="100" t="s">
        <v>1280</v>
      </c>
    </row>
    <row r="72" s="93" customFormat="1" ht="15.4" customHeight="1" spans="1:20">
      <c r="A72" s="100" t="s">
        <v>1792</v>
      </c>
      <c r="B72" s="100"/>
      <c r="C72" s="100" t="s">
        <v>1280</v>
      </c>
      <c r="D72" s="100" t="s">
        <v>1939</v>
      </c>
      <c r="E72" s="99">
        <v>3550</v>
      </c>
      <c r="F72" s="99">
        <v>0</v>
      </c>
      <c r="G72" s="99">
        <v>3550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3550</v>
      </c>
      <c r="P72" s="99">
        <v>0</v>
      </c>
      <c r="Q72" s="99">
        <v>3550</v>
      </c>
      <c r="R72" s="99">
        <v>0</v>
      </c>
      <c r="S72" s="99">
        <v>0</v>
      </c>
      <c r="T72" s="100" t="s">
        <v>1280</v>
      </c>
    </row>
    <row r="73" s="93" customFormat="1" ht="15.4" customHeight="1" spans="1:20">
      <c r="A73" s="100" t="s">
        <v>1797</v>
      </c>
      <c r="B73" s="100"/>
      <c r="C73" s="100" t="s">
        <v>1280</v>
      </c>
      <c r="D73" s="100" t="s">
        <v>1975</v>
      </c>
      <c r="E73" s="99">
        <v>17075</v>
      </c>
      <c r="F73" s="99">
        <v>0</v>
      </c>
      <c r="G73" s="99">
        <v>9710</v>
      </c>
      <c r="H73" s="99">
        <v>7365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17075</v>
      </c>
      <c r="P73" s="99">
        <v>0</v>
      </c>
      <c r="Q73" s="99">
        <v>9710</v>
      </c>
      <c r="R73" s="99">
        <v>7365</v>
      </c>
      <c r="S73" s="99">
        <v>0</v>
      </c>
      <c r="T73" s="100" t="s">
        <v>1280</v>
      </c>
    </row>
    <row r="74" s="93" customFormat="1" ht="15.4" customHeight="1" spans="1:20">
      <c r="A74" s="100" t="s">
        <v>1976</v>
      </c>
      <c r="B74" s="100"/>
      <c r="C74" s="100" t="s">
        <v>1280</v>
      </c>
      <c r="D74" s="100" t="s">
        <v>1977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39952.9</v>
      </c>
      <c r="K74" s="99">
        <v>0</v>
      </c>
      <c r="L74" s="99">
        <v>19476.9</v>
      </c>
      <c r="M74" s="99">
        <v>20476</v>
      </c>
      <c r="N74" s="99">
        <v>0</v>
      </c>
      <c r="O74" s="99">
        <v>-39952.9</v>
      </c>
      <c r="P74" s="99">
        <v>0</v>
      </c>
      <c r="Q74" s="99">
        <v>-19476.9</v>
      </c>
      <c r="R74" s="99">
        <v>-20476</v>
      </c>
      <c r="S74" s="99">
        <v>0</v>
      </c>
      <c r="T74" s="100" t="s">
        <v>1280</v>
      </c>
    </row>
    <row r="75" s="93" customFormat="1" ht="15.4" customHeight="1" spans="1:20">
      <c r="A75" s="100" t="s">
        <v>1799</v>
      </c>
      <c r="B75" s="100"/>
      <c r="C75" s="100" t="s">
        <v>1280</v>
      </c>
      <c r="D75" s="100" t="s">
        <v>1978</v>
      </c>
      <c r="E75" s="99">
        <v>41473.72</v>
      </c>
      <c r="F75" s="99">
        <v>0</v>
      </c>
      <c r="G75" s="99">
        <v>34748.72</v>
      </c>
      <c r="H75" s="99">
        <v>6725</v>
      </c>
      <c r="I75" s="99">
        <v>0</v>
      </c>
      <c r="J75" s="99">
        <v>21452</v>
      </c>
      <c r="K75" s="99">
        <v>0</v>
      </c>
      <c r="L75" s="99">
        <v>19952</v>
      </c>
      <c r="M75" s="99">
        <v>1500</v>
      </c>
      <c r="N75" s="99">
        <v>0</v>
      </c>
      <c r="O75" s="99">
        <v>20021.72</v>
      </c>
      <c r="P75" s="99">
        <v>0</v>
      </c>
      <c r="Q75" s="99">
        <v>14796.72</v>
      </c>
      <c r="R75" s="99">
        <v>5225</v>
      </c>
      <c r="S75" s="99">
        <v>0</v>
      </c>
      <c r="T75" s="100" t="s">
        <v>1280</v>
      </c>
    </row>
    <row r="76" s="93" customFormat="1" ht="15.4" customHeight="1" spans="1:20">
      <c r="A76" s="100" t="s">
        <v>1803</v>
      </c>
      <c r="B76" s="100"/>
      <c r="C76" s="100" t="s">
        <v>1280</v>
      </c>
      <c r="D76" s="100" t="s">
        <v>1802</v>
      </c>
      <c r="E76" s="99">
        <v>3520</v>
      </c>
      <c r="F76" s="99">
        <v>0</v>
      </c>
      <c r="G76" s="99">
        <v>800</v>
      </c>
      <c r="H76" s="99">
        <v>2720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3520</v>
      </c>
      <c r="P76" s="99">
        <v>0</v>
      </c>
      <c r="Q76" s="99">
        <v>800</v>
      </c>
      <c r="R76" s="99">
        <v>2720</v>
      </c>
      <c r="S76" s="99">
        <v>0</v>
      </c>
      <c r="T76" s="100" t="s">
        <v>1280</v>
      </c>
    </row>
    <row r="77" s="93" customFormat="1" ht="15.4" customHeight="1" spans="1:20">
      <c r="A77" s="100" t="s">
        <v>1817</v>
      </c>
      <c r="B77" s="100"/>
      <c r="C77" s="100" t="s">
        <v>1280</v>
      </c>
      <c r="D77" s="100" t="s">
        <v>1816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1304</v>
      </c>
      <c r="K77" s="99">
        <v>0</v>
      </c>
      <c r="L77" s="99">
        <v>1000</v>
      </c>
      <c r="M77" s="99">
        <v>304</v>
      </c>
      <c r="N77" s="99">
        <v>0</v>
      </c>
      <c r="O77" s="99">
        <v>-1304</v>
      </c>
      <c r="P77" s="99">
        <v>0</v>
      </c>
      <c r="Q77" s="99">
        <v>-1000</v>
      </c>
      <c r="R77" s="99">
        <v>-304</v>
      </c>
      <c r="S77" s="99">
        <v>0</v>
      </c>
      <c r="T77" s="100" t="s">
        <v>1280</v>
      </c>
    </row>
    <row r="78" s="93" customFormat="1" ht="15.4" customHeight="1" spans="1:20">
      <c r="A78" s="100" t="s">
        <v>1821</v>
      </c>
      <c r="B78" s="100"/>
      <c r="C78" s="100" t="s">
        <v>1280</v>
      </c>
      <c r="D78" s="100" t="s">
        <v>1820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36137</v>
      </c>
      <c r="K78" s="99">
        <v>0</v>
      </c>
      <c r="L78" s="99">
        <v>29053</v>
      </c>
      <c r="M78" s="99">
        <v>7084</v>
      </c>
      <c r="N78" s="99">
        <v>0</v>
      </c>
      <c r="O78" s="99">
        <v>-36137</v>
      </c>
      <c r="P78" s="99">
        <v>0</v>
      </c>
      <c r="Q78" s="99">
        <v>-29053</v>
      </c>
      <c r="R78" s="99">
        <v>-7084</v>
      </c>
      <c r="S78" s="99">
        <v>0</v>
      </c>
      <c r="T78" s="100" t="s">
        <v>1280</v>
      </c>
    </row>
    <row r="79" s="93" customFormat="1" ht="15.4" customHeight="1" spans="1:20">
      <c r="A79" s="100" t="s">
        <v>1828</v>
      </c>
      <c r="B79" s="100"/>
      <c r="C79" s="100" t="s">
        <v>1280</v>
      </c>
      <c r="D79" s="100" t="s">
        <v>1979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4723</v>
      </c>
      <c r="K79" s="99">
        <v>0</v>
      </c>
      <c r="L79" s="99">
        <v>2720</v>
      </c>
      <c r="M79" s="99">
        <v>2003</v>
      </c>
      <c r="N79" s="99">
        <v>0</v>
      </c>
      <c r="O79" s="99">
        <v>-4723</v>
      </c>
      <c r="P79" s="99">
        <v>0</v>
      </c>
      <c r="Q79" s="99">
        <v>-2720</v>
      </c>
      <c r="R79" s="99">
        <v>-2003</v>
      </c>
      <c r="S79" s="99">
        <v>0</v>
      </c>
      <c r="T79" s="100" t="s">
        <v>1280</v>
      </c>
    </row>
    <row r="80" s="93" customFormat="1" ht="15.4" customHeight="1" spans="1:20">
      <c r="A80" s="100" t="s">
        <v>1836</v>
      </c>
      <c r="B80" s="100"/>
      <c r="C80" s="100" t="s">
        <v>1280</v>
      </c>
      <c r="D80" s="100" t="s">
        <v>1980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112258</v>
      </c>
      <c r="K80" s="99">
        <v>0</v>
      </c>
      <c r="L80" s="99">
        <v>33555</v>
      </c>
      <c r="M80" s="99">
        <v>78703</v>
      </c>
      <c r="N80" s="99">
        <v>7570</v>
      </c>
      <c r="O80" s="99">
        <v>-112258</v>
      </c>
      <c r="P80" s="99">
        <v>0</v>
      </c>
      <c r="Q80" s="99">
        <v>-33555</v>
      </c>
      <c r="R80" s="99">
        <v>-78703</v>
      </c>
      <c r="S80" s="99">
        <v>-7570</v>
      </c>
      <c r="T80" s="100" t="s">
        <v>1280</v>
      </c>
    </row>
    <row r="81" s="93" customFormat="1" ht="15.4" customHeight="1" spans="1:20">
      <c r="A81" s="100" t="s">
        <v>1846</v>
      </c>
      <c r="B81" s="100"/>
      <c r="C81" s="100" t="s">
        <v>1280</v>
      </c>
      <c r="D81" s="100" t="s">
        <v>1937</v>
      </c>
      <c r="E81" s="99">
        <v>46292</v>
      </c>
      <c r="F81" s="99">
        <v>0</v>
      </c>
      <c r="G81" s="99">
        <v>0</v>
      </c>
      <c r="H81" s="99">
        <v>46292</v>
      </c>
      <c r="I81" s="99">
        <v>0</v>
      </c>
      <c r="J81" s="99">
        <v>6328</v>
      </c>
      <c r="K81" s="99">
        <v>0</v>
      </c>
      <c r="L81" s="99">
        <v>0</v>
      </c>
      <c r="M81" s="99">
        <v>6328</v>
      </c>
      <c r="N81" s="99">
        <v>0</v>
      </c>
      <c r="O81" s="99">
        <v>39964</v>
      </c>
      <c r="P81" s="99">
        <v>0</v>
      </c>
      <c r="Q81" s="99">
        <v>0</v>
      </c>
      <c r="R81" s="99">
        <v>39964</v>
      </c>
      <c r="S81" s="99">
        <v>0</v>
      </c>
      <c r="T81" s="100" t="s">
        <v>1280</v>
      </c>
    </row>
    <row r="82" s="93" customFormat="1" ht="15.4" customHeight="1" spans="1:20">
      <c r="A82" s="100" t="s">
        <v>1848</v>
      </c>
      <c r="B82" s="100"/>
      <c r="C82" s="100" t="s">
        <v>1280</v>
      </c>
      <c r="D82" s="100" t="s">
        <v>1981</v>
      </c>
      <c r="E82" s="99">
        <v>0</v>
      </c>
      <c r="F82" s="99">
        <v>0</v>
      </c>
      <c r="G82" s="99">
        <v>0</v>
      </c>
      <c r="H82" s="99">
        <v>0</v>
      </c>
      <c r="I82" s="99">
        <v>16908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16908</v>
      </c>
      <c r="T82" s="100" t="s">
        <v>1280</v>
      </c>
    </row>
    <row r="83" s="93" customFormat="1" ht="15.4" customHeight="1" spans="1:20">
      <c r="A83" s="100" t="s">
        <v>1850</v>
      </c>
      <c r="B83" s="100"/>
      <c r="C83" s="100" t="s">
        <v>1280</v>
      </c>
      <c r="D83" s="100" t="s">
        <v>1982</v>
      </c>
      <c r="E83" s="99">
        <v>41392</v>
      </c>
      <c r="F83" s="99">
        <v>0</v>
      </c>
      <c r="G83" s="99">
        <v>0</v>
      </c>
      <c r="H83" s="99">
        <v>41392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41392</v>
      </c>
      <c r="P83" s="99">
        <v>0</v>
      </c>
      <c r="Q83" s="99">
        <v>0</v>
      </c>
      <c r="R83" s="99">
        <v>41392</v>
      </c>
      <c r="S83" s="99">
        <v>0</v>
      </c>
      <c r="T83" s="100" t="s">
        <v>1280</v>
      </c>
    </row>
    <row r="84" s="93" customFormat="1" ht="15.4" customHeight="1" spans="1:20">
      <c r="A84" s="100" t="s">
        <v>1854</v>
      </c>
      <c r="B84" s="100"/>
      <c r="C84" s="100" t="s">
        <v>1280</v>
      </c>
      <c r="D84" s="100" t="s">
        <v>1983</v>
      </c>
      <c r="E84" s="99">
        <v>26711</v>
      </c>
      <c r="F84" s="99">
        <v>0</v>
      </c>
      <c r="G84" s="99">
        <v>6360</v>
      </c>
      <c r="H84" s="99">
        <v>20351</v>
      </c>
      <c r="I84" s="99">
        <v>3056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26711</v>
      </c>
      <c r="P84" s="99">
        <v>0</v>
      </c>
      <c r="Q84" s="99">
        <v>6360</v>
      </c>
      <c r="R84" s="99">
        <v>20351</v>
      </c>
      <c r="S84" s="99">
        <v>3056</v>
      </c>
      <c r="T84" s="100" t="s">
        <v>1280</v>
      </c>
    </row>
    <row r="85" s="93" customFormat="1" ht="15.4" customHeight="1" spans="1:20">
      <c r="A85" s="100" t="s">
        <v>1984</v>
      </c>
      <c r="B85" s="100"/>
      <c r="C85" s="100" t="s">
        <v>1280</v>
      </c>
      <c r="D85" s="100" t="s">
        <v>1985</v>
      </c>
      <c r="E85" s="99">
        <v>0</v>
      </c>
      <c r="F85" s="99">
        <v>0</v>
      </c>
      <c r="G85" s="99">
        <v>0</v>
      </c>
      <c r="H85" s="99">
        <v>0</v>
      </c>
      <c r="I85" s="99">
        <v>0</v>
      </c>
      <c r="J85" s="99">
        <v>100922.47</v>
      </c>
      <c r="K85" s="99">
        <v>0</v>
      </c>
      <c r="L85" s="99">
        <v>0</v>
      </c>
      <c r="M85" s="99">
        <v>100922.47</v>
      </c>
      <c r="N85" s="99">
        <v>0</v>
      </c>
      <c r="O85" s="99">
        <v>-100922.47</v>
      </c>
      <c r="P85" s="99">
        <v>0</v>
      </c>
      <c r="Q85" s="99">
        <v>0</v>
      </c>
      <c r="R85" s="99">
        <v>-100922.47</v>
      </c>
      <c r="S85" s="99">
        <v>0</v>
      </c>
      <c r="T85" s="100" t="s">
        <v>1280</v>
      </c>
    </row>
    <row r="86" s="93" customFormat="1" ht="15.4" customHeight="1" spans="1:20">
      <c r="A86" s="100" t="s">
        <v>1867</v>
      </c>
      <c r="B86" s="100"/>
      <c r="C86" s="100" t="s">
        <v>1280</v>
      </c>
      <c r="D86" s="100" t="s">
        <v>1986</v>
      </c>
      <c r="E86" s="99">
        <v>450</v>
      </c>
      <c r="F86" s="99">
        <v>0</v>
      </c>
      <c r="G86" s="99">
        <v>0</v>
      </c>
      <c r="H86" s="99">
        <v>450</v>
      </c>
      <c r="I86" s="99">
        <v>0</v>
      </c>
      <c r="J86" s="99">
        <v>10980.85</v>
      </c>
      <c r="K86" s="99">
        <v>0</v>
      </c>
      <c r="L86" s="99">
        <v>8911.85</v>
      </c>
      <c r="M86" s="99">
        <v>2069</v>
      </c>
      <c r="N86" s="99">
        <v>0</v>
      </c>
      <c r="O86" s="99">
        <v>-10530.85</v>
      </c>
      <c r="P86" s="99">
        <v>0</v>
      </c>
      <c r="Q86" s="99">
        <v>-8911.85</v>
      </c>
      <c r="R86" s="99">
        <v>-1619</v>
      </c>
      <c r="S86" s="99">
        <v>0</v>
      </c>
      <c r="T86" s="100" t="s">
        <v>1280</v>
      </c>
    </row>
    <row r="87" s="93" customFormat="1" ht="15.4" customHeight="1" spans="1:20">
      <c r="A87" s="100" t="s">
        <v>1871</v>
      </c>
      <c r="B87" s="100"/>
      <c r="C87" s="100" t="s">
        <v>1280</v>
      </c>
      <c r="D87" s="100" t="s">
        <v>1937</v>
      </c>
      <c r="E87" s="99">
        <v>0</v>
      </c>
      <c r="F87" s="99">
        <v>0</v>
      </c>
      <c r="G87" s="99">
        <v>0</v>
      </c>
      <c r="H87" s="99">
        <v>0</v>
      </c>
      <c r="I87" s="99">
        <v>0</v>
      </c>
      <c r="J87" s="99">
        <v>1511.81</v>
      </c>
      <c r="K87" s="99">
        <v>0</v>
      </c>
      <c r="L87" s="99">
        <v>0</v>
      </c>
      <c r="M87" s="99">
        <v>1511.81</v>
      </c>
      <c r="N87" s="99">
        <v>0</v>
      </c>
      <c r="O87" s="99">
        <v>-1511.81</v>
      </c>
      <c r="P87" s="99">
        <v>0</v>
      </c>
      <c r="Q87" s="99">
        <v>0</v>
      </c>
      <c r="R87" s="99">
        <v>-1511.81</v>
      </c>
      <c r="S87" s="99">
        <v>0</v>
      </c>
      <c r="T87" s="100" t="s">
        <v>1280</v>
      </c>
    </row>
    <row r="88" s="93" customFormat="1" ht="15.4" customHeight="1" spans="1:20">
      <c r="A88" s="100" t="s">
        <v>1872</v>
      </c>
      <c r="B88" s="100"/>
      <c r="C88" s="100" t="s">
        <v>1280</v>
      </c>
      <c r="D88" s="100" t="s">
        <v>1938</v>
      </c>
      <c r="E88" s="99">
        <v>24388</v>
      </c>
      <c r="F88" s="99">
        <v>0</v>
      </c>
      <c r="G88" s="99">
        <v>0</v>
      </c>
      <c r="H88" s="99">
        <v>24388</v>
      </c>
      <c r="I88" s="99">
        <v>0</v>
      </c>
      <c r="J88" s="99">
        <v>20801</v>
      </c>
      <c r="K88" s="99">
        <v>0</v>
      </c>
      <c r="L88" s="99">
        <v>0</v>
      </c>
      <c r="M88" s="99">
        <v>20801</v>
      </c>
      <c r="N88" s="99">
        <v>0</v>
      </c>
      <c r="O88" s="99">
        <v>3587</v>
      </c>
      <c r="P88" s="99">
        <v>0</v>
      </c>
      <c r="Q88" s="99">
        <v>0</v>
      </c>
      <c r="R88" s="99">
        <v>3587</v>
      </c>
      <c r="S88" s="99">
        <v>0</v>
      </c>
      <c r="T88" s="100" t="s">
        <v>1280</v>
      </c>
    </row>
    <row r="89" s="93" customFormat="1" ht="15.4" customHeight="1" spans="1:20">
      <c r="A89" s="100" t="s">
        <v>1884</v>
      </c>
      <c r="B89" s="100"/>
      <c r="C89" s="100" t="s">
        <v>1280</v>
      </c>
      <c r="D89" s="100" t="s">
        <v>1987</v>
      </c>
      <c r="E89" s="99">
        <v>39101</v>
      </c>
      <c r="F89" s="99">
        <v>0</v>
      </c>
      <c r="G89" s="99">
        <v>0</v>
      </c>
      <c r="H89" s="99">
        <v>39101</v>
      </c>
      <c r="I89" s="99">
        <v>39763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39101</v>
      </c>
      <c r="P89" s="99">
        <v>0</v>
      </c>
      <c r="Q89" s="99">
        <v>0</v>
      </c>
      <c r="R89" s="99">
        <v>39101</v>
      </c>
      <c r="S89" s="99">
        <v>39763</v>
      </c>
      <c r="T89" s="100" t="s">
        <v>1280</v>
      </c>
    </row>
    <row r="90" s="93" customFormat="1" ht="15.4" customHeight="1" spans="1:20">
      <c r="A90" s="100" t="s">
        <v>1890</v>
      </c>
      <c r="B90" s="100"/>
      <c r="C90" s="100" t="s">
        <v>1280</v>
      </c>
      <c r="D90" s="100" t="s">
        <v>1988</v>
      </c>
      <c r="E90" s="99">
        <v>0</v>
      </c>
      <c r="F90" s="99">
        <v>0</v>
      </c>
      <c r="G90" s="99">
        <v>0</v>
      </c>
      <c r="H90" s="99">
        <v>0</v>
      </c>
      <c r="I90" s="99">
        <v>10660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10660</v>
      </c>
      <c r="T90" s="100" t="s">
        <v>1280</v>
      </c>
    </row>
    <row r="91" s="93" customFormat="1" ht="15.4" customHeight="1" spans="1:20">
      <c r="A91" s="100" t="s">
        <v>1892</v>
      </c>
      <c r="B91" s="100"/>
      <c r="C91" s="100" t="s">
        <v>1280</v>
      </c>
      <c r="D91" s="100" t="s">
        <v>1989</v>
      </c>
      <c r="E91" s="99">
        <v>3520</v>
      </c>
      <c r="F91" s="99">
        <v>0</v>
      </c>
      <c r="G91" s="99">
        <v>3520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3520</v>
      </c>
      <c r="P91" s="99">
        <v>0</v>
      </c>
      <c r="Q91" s="99">
        <v>3520</v>
      </c>
      <c r="R91" s="99">
        <v>0</v>
      </c>
      <c r="S91" s="99">
        <v>0</v>
      </c>
      <c r="T91" s="100" t="s">
        <v>1280</v>
      </c>
    </row>
    <row r="92" s="93" customFormat="1" ht="15.4" customHeight="1" spans="1:20">
      <c r="A92" s="100" t="s">
        <v>1990</v>
      </c>
      <c r="B92" s="100"/>
      <c r="C92" s="100" t="s">
        <v>1280</v>
      </c>
      <c r="D92" s="100" t="s">
        <v>1938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18573</v>
      </c>
      <c r="K92" s="99">
        <v>0</v>
      </c>
      <c r="L92" s="99">
        <v>0</v>
      </c>
      <c r="M92" s="99">
        <v>18573</v>
      </c>
      <c r="N92" s="99">
        <v>0</v>
      </c>
      <c r="O92" s="99">
        <v>-18573</v>
      </c>
      <c r="P92" s="99">
        <v>0</v>
      </c>
      <c r="Q92" s="99">
        <v>0</v>
      </c>
      <c r="R92" s="99">
        <v>-18573</v>
      </c>
      <c r="S92" s="99">
        <v>0</v>
      </c>
      <c r="T92" s="100" t="s">
        <v>1280</v>
      </c>
    </row>
    <row r="93" s="93" customFormat="1" ht="15.4" customHeight="1" spans="1:20">
      <c r="A93" s="100" t="s">
        <v>1904</v>
      </c>
      <c r="B93" s="100"/>
      <c r="C93" s="100" t="s">
        <v>1280</v>
      </c>
      <c r="D93" s="100" t="s">
        <v>1991</v>
      </c>
      <c r="E93" s="99">
        <v>19224</v>
      </c>
      <c r="F93" s="99">
        <v>0</v>
      </c>
      <c r="G93" s="99">
        <v>11740</v>
      </c>
      <c r="H93" s="99">
        <v>7484</v>
      </c>
      <c r="I93" s="99">
        <v>5620</v>
      </c>
      <c r="J93" s="99">
        <v>0</v>
      </c>
      <c r="K93" s="99">
        <v>0</v>
      </c>
      <c r="L93" s="99">
        <v>0</v>
      </c>
      <c r="M93" s="99">
        <v>0</v>
      </c>
      <c r="N93" s="99">
        <v>443980.44</v>
      </c>
      <c r="O93" s="99">
        <v>19224</v>
      </c>
      <c r="P93" s="99">
        <v>0</v>
      </c>
      <c r="Q93" s="99">
        <v>11740</v>
      </c>
      <c r="R93" s="99">
        <v>7484</v>
      </c>
      <c r="S93" s="99">
        <v>-438360.44</v>
      </c>
      <c r="T93" s="100" t="s">
        <v>1280</v>
      </c>
    </row>
    <row r="94" s="93" customFormat="1" ht="15.4" customHeight="1" spans="1:20">
      <c r="A94" s="100" t="s">
        <v>1909</v>
      </c>
      <c r="B94" s="100"/>
      <c r="C94" s="100" t="s">
        <v>1280</v>
      </c>
      <c r="D94" s="100" t="s">
        <v>1937</v>
      </c>
      <c r="E94" s="99">
        <v>15863</v>
      </c>
      <c r="F94" s="99">
        <v>0</v>
      </c>
      <c r="G94" s="99">
        <v>0</v>
      </c>
      <c r="H94" s="99">
        <v>15863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15863</v>
      </c>
      <c r="P94" s="99">
        <v>0</v>
      </c>
      <c r="Q94" s="99">
        <v>0</v>
      </c>
      <c r="R94" s="99">
        <v>15863</v>
      </c>
      <c r="S94" s="99">
        <v>0</v>
      </c>
      <c r="T94" s="100" t="s">
        <v>1280</v>
      </c>
    </row>
    <row r="95" s="93" customFormat="1" ht="15.4" customHeight="1" spans="1:20">
      <c r="A95" s="100" t="s">
        <v>1910</v>
      </c>
      <c r="B95" s="100"/>
      <c r="C95" s="100" t="s">
        <v>1280</v>
      </c>
      <c r="D95" s="100" t="s">
        <v>1938</v>
      </c>
      <c r="E95" s="99">
        <v>29601</v>
      </c>
      <c r="F95" s="99">
        <v>0</v>
      </c>
      <c r="G95" s="99">
        <v>0</v>
      </c>
      <c r="H95" s="99">
        <v>29601</v>
      </c>
      <c r="I95" s="99">
        <v>0</v>
      </c>
      <c r="J95" s="99">
        <v>4627</v>
      </c>
      <c r="K95" s="99">
        <v>0</v>
      </c>
      <c r="L95" s="99">
        <v>2348</v>
      </c>
      <c r="M95" s="99">
        <v>2279</v>
      </c>
      <c r="N95" s="99">
        <v>0</v>
      </c>
      <c r="O95" s="99">
        <v>24974</v>
      </c>
      <c r="P95" s="99">
        <v>0</v>
      </c>
      <c r="Q95" s="99">
        <v>-2348</v>
      </c>
      <c r="R95" s="99">
        <v>27322</v>
      </c>
      <c r="S95" s="99">
        <v>0</v>
      </c>
      <c r="T95" s="100" t="s">
        <v>1280</v>
      </c>
    </row>
    <row r="96" s="93" customFormat="1" ht="15.4" customHeight="1" spans="1:20">
      <c r="A96" s="100" t="s">
        <v>1911</v>
      </c>
      <c r="B96" s="100"/>
      <c r="C96" s="100" t="s">
        <v>1280</v>
      </c>
      <c r="D96" s="100" t="s">
        <v>1992</v>
      </c>
      <c r="E96" s="99">
        <v>0</v>
      </c>
      <c r="F96" s="99">
        <v>0</v>
      </c>
      <c r="G96" s="99">
        <v>0</v>
      </c>
      <c r="H96" s="99">
        <v>0</v>
      </c>
      <c r="I96" s="99">
        <v>0</v>
      </c>
      <c r="J96" s="99">
        <v>89440.95</v>
      </c>
      <c r="K96" s="99">
        <v>0</v>
      </c>
      <c r="L96" s="99">
        <v>65377.95</v>
      </c>
      <c r="M96" s="99">
        <v>24063</v>
      </c>
      <c r="N96" s="99">
        <v>0</v>
      </c>
      <c r="O96" s="99">
        <v>-89440.95</v>
      </c>
      <c r="P96" s="99">
        <v>0</v>
      </c>
      <c r="Q96" s="99">
        <v>-65377.95</v>
      </c>
      <c r="R96" s="99">
        <v>-24063</v>
      </c>
      <c r="S96" s="99">
        <v>0</v>
      </c>
      <c r="T96" s="100" t="s">
        <v>1280</v>
      </c>
    </row>
    <row r="97" s="93" customFormat="1" ht="15.4" customHeight="1" spans="1:20">
      <c r="A97" s="100" t="s">
        <v>1915</v>
      </c>
      <c r="B97" s="100"/>
      <c r="C97" s="100" t="s">
        <v>1280</v>
      </c>
      <c r="D97" s="100" t="s">
        <v>1993</v>
      </c>
      <c r="E97" s="99">
        <v>0</v>
      </c>
      <c r="F97" s="99">
        <v>0</v>
      </c>
      <c r="G97" s="99">
        <v>0</v>
      </c>
      <c r="H97" s="99">
        <v>0</v>
      </c>
      <c r="I97" s="99">
        <v>0</v>
      </c>
      <c r="J97" s="99">
        <v>13955.03</v>
      </c>
      <c r="K97" s="99">
        <v>0</v>
      </c>
      <c r="L97" s="99">
        <v>13955.03</v>
      </c>
      <c r="M97" s="99">
        <v>0</v>
      </c>
      <c r="N97" s="99">
        <v>0</v>
      </c>
      <c r="O97" s="99">
        <v>-13955.03</v>
      </c>
      <c r="P97" s="99">
        <v>0</v>
      </c>
      <c r="Q97" s="99">
        <v>-13955.03</v>
      </c>
      <c r="R97" s="99">
        <v>0</v>
      </c>
      <c r="S97" s="99">
        <v>0</v>
      </c>
      <c r="T97" s="100" t="s">
        <v>1280</v>
      </c>
    </row>
    <row r="98" s="93" customFormat="1" ht="15.4" customHeight="1" spans="1:20">
      <c r="A98" s="103" t="s">
        <v>1924</v>
      </c>
      <c r="B98" s="103"/>
      <c r="C98" s="103" t="s">
        <v>1280</v>
      </c>
      <c r="D98" s="103" t="s">
        <v>1289</v>
      </c>
      <c r="E98" s="104">
        <v>8146</v>
      </c>
      <c r="F98" s="104">
        <v>0</v>
      </c>
      <c r="G98" s="104">
        <v>0</v>
      </c>
      <c r="H98" s="104">
        <v>8146</v>
      </c>
      <c r="I98" s="104">
        <v>0</v>
      </c>
      <c r="J98" s="104">
        <v>0</v>
      </c>
      <c r="K98" s="104">
        <v>0</v>
      </c>
      <c r="L98" s="104">
        <v>0</v>
      </c>
      <c r="M98" s="104">
        <v>0</v>
      </c>
      <c r="N98" s="104">
        <v>0</v>
      </c>
      <c r="O98" s="104">
        <v>8146</v>
      </c>
      <c r="P98" s="104">
        <v>0</v>
      </c>
      <c r="Q98" s="104">
        <v>0</v>
      </c>
      <c r="R98" s="104">
        <v>8146</v>
      </c>
      <c r="S98" s="104">
        <v>0</v>
      </c>
      <c r="T98" s="103" t="s">
        <v>1280</v>
      </c>
    </row>
    <row r="99" s="93" customFormat="1" ht="15.4" customHeight="1" spans="1:20">
      <c r="A99" s="105"/>
      <c r="B99" s="105" t="s">
        <v>1280</v>
      </c>
      <c r="C99" s="105" t="s">
        <v>1280</v>
      </c>
      <c r="D99" s="105" t="s">
        <v>1280</v>
      </c>
      <c r="E99" s="105" t="s">
        <v>1280</v>
      </c>
      <c r="F99" s="105" t="s">
        <v>1280</v>
      </c>
      <c r="G99" s="105" t="s">
        <v>1280</v>
      </c>
      <c r="H99" s="105" t="s">
        <v>1280</v>
      </c>
      <c r="I99" s="105" t="s">
        <v>1280</v>
      </c>
      <c r="J99" s="105" t="s">
        <v>1280</v>
      </c>
      <c r="K99" s="105" t="s">
        <v>1280</v>
      </c>
      <c r="L99" s="105" t="s">
        <v>1280</v>
      </c>
      <c r="M99" s="105" t="s">
        <v>1280</v>
      </c>
      <c r="N99" s="105" t="s">
        <v>1280</v>
      </c>
      <c r="O99" s="105" t="s">
        <v>1280</v>
      </c>
      <c r="P99" s="105" t="s">
        <v>1280</v>
      </c>
      <c r="Q99" s="105" t="s">
        <v>1280</v>
      </c>
      <c r="R99" s="105" t="s">
        <v>1280</v>
      </c>
      <c r="S99" s="105" t="s">
        <v>1280</v>
      </c>
      <c r="T99" s="105" t="s">
        <v>1280</v>
      </c>
    </row>
    <row r="100" s="93" customFormat="1" ht="15.4" customHeight="1" spans="1:20">
      <c r="A100" s="105"/>
      <c r="B100" s="105" t="s">
        <v>1280</v>
      </c>
      <c r="C100" s="105" t="s">
        <v>1280</v>
      </c>
      <c r="D100" s="105" t="s">
        <v>1280</v>
      </c>
      <c r="E100" s="105" t="s">
        <v>1280</v>
      </c>
      <c r="F100" s="105" t="s">
        <v>1280</v>
      </c>
      <c r="G100" s="105" t="s">
        <v>1280</v>
      </c>
      <c r="H100" s="105" t="s">
        <v>1280</v>
      </c>
      <c r="I100" s="105" t="s">
        <v>1280</v>
      </c>
      <c r="J100" s="105" t="s">
        <v>1280</v>
      </c>
      <c r="K100" s="105" t="s">
        <v>1280</v>
      </c>
      <c r="L100" s="105" t="s">
        <v>1280</v>
      </c>
      <c r="M100" s="105" t="s">
        <v>1280</v>
      </c>
      <c r="N100" s="105" t="s">
        <v>1280</v>
      </c>
      <c r="O100" s="105" t="s">
        <v>1280</v>
      </c>
      <c r="P100" s="105" t="s">
        <v>1280</v>
      </c>
      <c r="Q100" s="105" t="s">
        <v>1280</v>
      </c>
      <c r="R100" s="105" t="s">
        <v>1280</v>
      </c>
      <c r="S100" s="105" t="s">
        <v>1280</v>
      </c>
      <c r="T100" s="105" t="s">
        <v>1280</v>
      </c>
    </row>
    <row r="101" s="93" customFormat="1" ht="15.4" customHeight="1" spans="1:20">
      <c r="A101" s="105"/>
      <c r="B101" s="105" t="s">
        <v>1280</v>
      </c>
      <c r="C101" s="105" t="s">
        <v>1280</v>
      </c>
      <c r="D101" s="105" t="s">
        <v>1280</v>
      </c>
      <c r="E101" s="105" t="s">
        <v>1280</v>
      </c>
      <c r="F101" s="105" t="s">
        <v>1280</v>
      </c>
      <c r="G101" s="105" t="s">
        <v>1280</v>
      </c>
      <c r="H101" s="105" t="s">
        <v>1280</v>
      </c>
      <c r="I101" s="105" t="s">
        <v>1280</v>
      </c>
      <c r="J101" s="105" t="s">
        <v>1280</v>
      </c>
      <c r="K101" s="105" t="s">
        <v>1280</v>
      </c>
      <c r="L101" s="105" t="s">
        <v>1280</v>
      </c>
      <c r="M101" s="105" t="s">
        <v>1280</v>
      </c>
      <c r="N101" s="105" t="s">
        <v>1280</v>
      </c>
      <c r="O101" s="105" t="s">
        <v>1280</v>
      </c>
      <c r="P101" s="105" t="s">
        <v>1280</v>
      </c>
      <c r="Q101" s="105" t="s">
        <v>1280</v>
      </c>
      <c r="R101" s="105" t="s">
        <v>1280</v>
      </c>
      <c r="S101" s="105" t="s">
        <v>1280</v>
      </c>
      <c r="T101" s="105" t="s">
        <v>1280</v>
      </c>
    </row>
    <row r="102" s="93" customFormat="1" ht="12.75"/>
    <row r="103" s="93" customFormat="1" ht="14.25" spans="14:14">
      <c r="N103" s="101" t="s">
        <v>1994</v>
      </c>
    </row>
  </sheetData>
  <mergeCells count="118">
    <mergeCell ref="A1:T1"/>
    <mergeCell ref="E4:T4"/>
    <mergeCell ref="E5:I5"/>
    <mergeCell ref="J5:N5"/>
    <mergeCell ref="O5:S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T99"/>
    <mergeCell ref="A100:T100"/>
    <mergeCell ref="A101:T101"/>
    <mergeCell ref="A9:A10"/>
    <mergeCell ref="B9:B10"/>
    <mergeCell ref="C9:C10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5:T8"/>
    <mergeCell ref="A4:D5"/>
    <mergeCell ref="A6:C8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68"/>
  <sheetViews>
    <sheetView workbookViewId="0">
      <selection activeCell="B17" sqref="B17"/>
    </sheetView>
  </sheetViews>
  <sheetFormatPr defaultColWidth="9" defaultRowHeight="13.5"/>
  <cols>
    <col min="1" max="1" width="9.25"/>
    <col min="2" max="2" width="42.125" customWidth="1"/>
    <col min="3" max="5" width="11.125" customWidth="1"/>
    <col min="6" max="6" width="10.375" customWidth="1"/>
    <col min="7" max="7" width="7.625" customWidth="1"/>
    <col min="8" max="9" width="11.125" customWidth="1"/>
    <col min="10" max="10" width="12.5" customWidth="1"/>
    <col min="11" max="11" width="7.625" customWidth="1"/>
    <col min="12" max="12" width="9.5" customWidth="1"/>
    <col min="13" max="13" width="9.25"/>
    <col min="14" max="14" width="59" customWidth="1"/>
    <col min="15" max="17" width="10.375" customWidth="1"/>
    <col min="21" max="21" width="10.125" customWidth="1"/>
    <col min="23" max="23" width="9.25"/>
    <col min="24" max="24" width="38.5" customWidth="1"/>
  </cols>
  <sheetData>
    <row r="1" ht="22.5" spans="1:256">
      <c r="A1" s="23" t="s">
        <v>1995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ht="14.25" spans="1:256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ht="14.25" spans="1:256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ht="14.25" spans="1:256">
      <c r="A4" s="26" t="s">
        <v>180</v>
      </c>
      <c r="B4" s="4" t="s">
        <v>1279</v>
      </c>
      <c r="C4" s="4" t="s">
        <v>3</v>
      </c>
      <c r="D4" s="4" t="s">
        <v>166</v>
      </c>
      <c r="E4" s="4" t="s">
        <v>60</v>
      </c>
      <c r="F4" s="4" t="s">
        <v>1996</v>
      </c>
      <c r="G4" s="4" t="s">
        <v>134</v>
      </c>
      <c r="H4" s="4" t="s">
        <v>148</v>
      </c>
      <c r="I4" s="4" t="s">
        <v>114</v>
      </c>
      <c r="J4" s="4" t="s">
        <v>1997</v>
      </c>
      <c r="K4" s="4" t="s">
        <v>1998</v>
      </c>
      <c r="L4" s="4" t="s">
        <v>1999</v>
      </c>
      <c r="M4" s="26" t="s">
        <v>180</v>
      </c>
      <c r="N4" s="4" t="s">
        <v>1279</v>
      </c>
      <c r="O4" s="4" t="s">
        <v>3</v>
      </c>
      <c r="P4" s="4" t="s">
        <v>2000</v>
      </c>
      <c r="Q4" s="4" t="s">
        <v>2001</v>
      </c>
      <c r="R4" s="4" t="s">
        <v>135</v>
      </c>
      <c r="S4" s="4" t="s">
        <v>149</v>
      </c>
      <c r="T4" s="4" t="s">
        <v>2002</v>
      </c>
      <c r="U4" s="4" t="s">
        <v>2003</v>
      </c>
      <c r="V4" s="4" t="s">
        <v>170</v>
      </c>
      <c r="W4" s="26" t="s">
        <v>180</v>
      </c>
      <c r="X4" s="4" t="s">
        <v>2004</v>
      </c>
      <c r="Y4" s="4" t="s">
        <v>172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ht="14.25" spans="1:256">
      <c r="A5" s="10"/>
      <c r="B5" s="61"/>
      <c r="C5" s="61"/>
      <c r="D5" s="61"/>
      <c r="E5" s="61"/>
      <c r="F5" s="61"/>
      <c r="G5" s="7"/>
      <c r="H5" s="7"/>
      <c r="I5" s="61"/>
      <c r="J5" s="61"/>
      <c r="K5" s="61"/>
      <c r="L5" s="61"/>
      <c r="M5" s="10"/>
      <c r="N5" s="61"/>
      <c r="O5" s="61"/>
      <c r="P5" s="61"/>
      <c r="Q5" s="61"/>
      <c r="R5" s="61"/>
      <c r="S5" s="61"/>
      <c r="T5" s="61"/>
      <c r="U5" s="61"/>
      <c r="V5" s="61"/>
      <c r="W5" s="10"/>
      <c r="X5" s="61"/>
      <c r="Y5" s="61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ht="14.25" spans="1:256">
      <c r="A6" s="27">
        <v>10301</v>
      </c>
      <c r="B6" s="61" t="s">
        <v>2005</v>
      </c>
      <c r="C6" s="11">
        <v>28229</v>
      </c>
      <c r="D6" s="11">
        <v>0</v>
      </c>
      <c r="E6" s="11">
        <v>5054</v>
      </c>
      <c r="F6" s="62">
        <v>0</v>
      </c>
      <c r="G6" s="12">
        <v>0</v>
      </c>
      <c r="H6" s="11">
        <v>32500</v>
      </c>
      <c r="I6" s="18">
        <v>0</v>
      </c>
      <c r="J6" s="68">
        <v>0</v>
      </c>
      <c r="K6" s="11">
        <v>32</v>
      </c>
      <c r="L6" s="11">
        <v>0</v>
      </c>
      <c r="M6" s="70"/>
      <c r="N6" s="61" t="s">
        <v>2006</v>
      </c>
      <c r="O6" s="68">
        <v>38283</v>
      </c>
      <c r="P6" s="68">
        <v>0</v>
      </c>
      <c r="Q6" s="68">
        <v>0</v>
      </c>
      <c r="R6" s="68">
        <v>27500</v>
      </c>
      <c r="S6" s="68">
        <v>0</v>
      </c>
      <c r="T6" s="68">
        <v>32</v>
      </c>
      <c r="U6" s="68">
        <v>0</v>
      </c>
      <c r="V6" s="68">
        <v>0</v>
      </c>
      <c r="W6" s="27">
        <v>10301</v>
      </c>
      <c r="X6" s="61" t="s">
        <v>2007</v>
      </c>
      <c r="Y6" s="11">
        <v>0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ht="14.25" spans="1:256">
      <c r="A7" s="27">
        <v>1030166</v>
      </c>
      <c r="B7" s="47" t="s">
        <v>2008</v>
      </c>
      <c r="C7" s="38">
        <v>0</v>
      </c>
      <c r="D7" s="38">
        <v>0</v>
      </c>
      <c r="E7" s="14">
        <v>0</v>
      </c>
      <c r="F7" s="63">
        <v>0</v>
      </c>
      <c r="G7" s="64">
        <v>0</v>
      </c>
      <c r="H7" s="35">
        <v>0</v>
      </c>
      <c r="I7" s="14">
        <v>0</v>
      </c>
      <c r="J7" s="63">
        <v>0</v>
      </c>
      <c r="K7" s="71">
        <v>0</v>
      </c>
      <c r="L7" s="38">
        <v>0</v>
      </c>
      <c r="M7" s="72">
        <v>20610</v>
      </c>
      <c r="N7" s="47" t="s">
        <v>2009</v>
      </c>
      <c r="O7" s="11">
        <v>0</v>
      </c>
      <c r="P7" s="68">
        <v>0</v>
      </c>
      <c r="Q7" s="68">
        <v>0</v>
      </c>
      <c r="R7" s="11">
        <v>0</v>
      </c>
      <c r="S7" s="11">
        <v>0</v>
      </c>
      <c r="T7" s="68">
        <v>0</v>
      </c>
      <c r="U7" s="68">
        <v>0</v>
      </c>
      <c r="V7" s="11">
        <v>0</v>
      </c>
      <c r="W7" s="27">
        <v>1030166</v>
      </c>
      <c r="X7" s="47" t="s">
        <v>2010</v>
      </c>
      <c r="Y7" s="11">
        <v>0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ht="14.25" spans="1:256">
      <c r="A8" s="27"/>
      <c r="B8" s="47"/>
      <c r="C8" s="65"/>
      <c r="D8" s="65"/>
      <c r="E8" s="65"/>
      <c r="F8" s="65"/>
      <c r="G8" s="66"/>
      <c r="H8" s="66"/>
      <c r="I8" s="65"/>
      <c r="J8" s="65"/>
      <c r="K8" s="65"/>
      <c r="L8" s="73"/>
      <c r="M8" s="70">
        <v>2061001</v>
      </c>
      <c r="N8" s="27" t="s">
        <v>2011</v>
      </c>
      <c r="O8" s="74">
        <v>0</v>
      </c>
      <c r="P8" s="63">
        <v>0</v>
      </c>
      <c r="Q8" s="63">
        <v>0</v>
      </c>
      <c r="R8" s="76">
        <v>0</v>
      </c>
      <c r="S8" s="63">
        <v>0</v>
      </c>
      <c r="T8" s="63">
        <v>0</v>
      </c>
      <c r="U8" s="63">
        <v>0</v>
      </c>
      <c r="V8" s="38">
        <v>0</v>
      </c>
      <c r="W8" s="27"/>
      <c r="X8" s="47"/>
      <c r="Y8" s="65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ht="14.25" spans="1:256">
      <c r="A9" s="27"/>
      <c r="B9" s="47"/>
      <c r="C9" s="65"/>
      <c r="D9" s="65"/>
      <c r="E9" s="65"/>
      <c r="F9" s="65"/>
      <c r="G9" s="66"/>
      <c r="H9" s="66"/>
      <c r="I9" s="65"/>
      <c r="J9" s="65"/>
      <c r="K9" s="65"/>
      <c r="L9" s="66"/>
      <c r="M9" s="70">
        <v>2061002</v>
      </c>
      <c r="N9" s="36" t="s">
        <v>2012</v>
      </c>
      <c r="O9" s="38">
        <v>0</v>
      </c>
      <c r="P9" s="75">
        <v>0</v>
      </c>
      <c r="Q9" s="63">
        <v>0</v>
      </c>
      <c r="R9" s="76">
        <v>0</v>
      </c>
      <c r="S9" s="63">
        <v>0</v>
      </c>
      <c r="T9" s="63">
        <v>0</v>
      </c>
      <c r="U9" s="63">
        <v>0</v>
      </c>
      <c r="V9" s="38">
        <v>0</v>
      </c>
      <c r="W9" s="27"/>
      <c r="X9" s="47"/>
      <c r="Y9" s="65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ht="14.25" spans="1:256">
      <c r="A10" s="27"/>
      <c r="B10" s="47"/>
      <c r="C10" s="65"/>
      <c r="D10" s="65"/>
      <c r="E10" s="65"/>
      <c r="F10" s="65"/>
      <c r="G10" s="66"/>
      <c r="H10" s="66"/>
      <c r="I10" s="65"/>
      <c r="J10" s="65"/>
      <c r="K10" s="65"/>
      <c r="L10" s="66"/>
      <c r="M10" s="70">
        <v>2061003</v>
      </c>
      <c r="N10" s="27" t="s">
        <v>2013</v>
      </c>
      <c r="O10" s="64">
        <v>0</v>
      </c>
      <c r="P10" s="63">
        <v>0</v>
      </c>
      <c r="Q10" s="63">
        <v>0</v>
      </c>
      <c r="R10" s="76">
        <v>0</v>
      </c>
      <c r="S10" s="63">
        <v>0</v>
      </c>
      <c r="T10" s="63">
        <v>0</v>
      </c>
      <c r="U10" s="63">
        <v>0</v>
      </c>
      <c r="V10" s="38">
        <v>0</v>
      </c>
      <c r="W10" s="27"/>
      <c r="X10" s="47"/>
      <c r="Y10" s="65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ht="14.25" spans="1:256">
      <c r="A11" s="27"/>
      <c r="B11" s="47"/>
      <c r="C11" s="65"/>
      <c r="D11" s="65"/>
      <c r="E11" s="65"/>
      <c r="F11" s="65"/>
      <c r="G11" s="66"/>
      <c r="H11" s="66"/>
      <c r="I11" s="65"/>
      <c r="J11" s="65"/>
      <c r="K11" s="65"/>
      <c r="L11" s="66"/>
      <c r="M11" s="70">
        <v>2061004</v>
      </c>
      <c r="N11" s="27" t="s">
        <v>2014</v>
      </c>
      <c r="O11" s="38">
        <v>0</v>
      </c>
      <c r="P11" s="63">
        <v>0</v>
      </c>
      <c r="Q11" s="63">
        <v>0</v>
      </c>
      <c r="R11" s="76">
        <v>0</v>
      </c>
      <c r="S11" s="63">
        <v>0</v>
      </c>
      <c r="T11" s="63">
        <v>0</v>
      </c>
      <c r="U11" s="63">
        <v>0</v>
      </c>
      <c r="V11" s="38">
        <v>0</v>
      </c>
      <c r="W11" s="27"/>
      <c r="X11" s="47"/>
      <c r="Y11" s="65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ht="14.25" spans="1:256">
      <c r="A12" s="27"/>
      <c r="B12" s="47"/>
      <c r="C12" s="65"/>
      <c r="D12" s="65"/>
      <c r="E12" s="65"/>
      <c r="F12" s="65"/>
      <c r="G12" s="66"/>
      <c r="H12" s="66"/>
      <c r="I12" s="65"/>
      <c r="J12" s="65"/>
      <c r="K12" s="65"/>
      <c r="L12" s="66"/>
      <c r="M12" s="70">
        <v>2061005</v>
      </c>
      <c r="N12" s="27" t="s">
        <v>2015</v>
      </c>
      <c r="O12" s="38">
        <v>0</v>
      </c>
      <c r="P12" s="63">
        <v>0</v>
      </c>
      <c r="Q12" s="63">
        <v>0</v>
      </c>
      <c r="R12" s="76">
        <v>0</v>
      </c>
      <c r="S12" s="63">
        <v>0</v>
      </c>
      <c r="T12" s="63">
        <v>0</v>
      </c>
      <c r="U12" s="63">
        <v>0</v>
      </c>
      <c r="V12" s="38">
        <v>0</v>
      </c>
      <c r="W12" s="27"/>
      <c r="X12" s="47"/>
      <c r="Y12" s="65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ht="14.25" spans="1:256">
      <c r="A13" s="27"/>
      <c r="B13" s="47"/>
      <c r="C13" s="65"/>
      <c r="D13" s="65"/>
      <c r="E13" s="65"/>
      <c r="F13" s="65"/>
      <c r="G13" s="66"/>
      <c r="H13" s="66"/>
      <c r="I13" s="65"/>
      <c r="J13" s="65"/>
      <c r="K13" s="65"/>
      <c r="L13" s="66"/>
      <c r="M13" s="70">
        <v>2061099</v>
      </c>
      <c r="N13" s="27" t="s">
        <v>2016</v>
      </c>
      <c r="O13" s="76">
        <v>0</v>
      </c>
      <c r="P13" s="63">
        <v>0</v>
      </c>
      <c r="Q13" s="63">
        <v>0</v>
      </c>
      <c r="R13" s="76">
        <v>0</v>
      </c>
      <c r="S13" s="63">
        <v>0</v>
      </c>
      <c r="T13" s="63">
        <v>0</v>
      </c>
      <c r="U13" s="63">
        <v>0</v>
      </c>
      <c r="V13" s="76">
        <v>0</v>
      </c>
      <c r="W13" s="27"/>
      <c r="X13" s="47"/>
      <c r="Y13" s="65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ht="14.25" spans="1:256">
      <c r="A14" s="27">
        <v>1030129</v>
      </c>
      <c r="B14" s="47" t="s">
        <v>2017</v>
      </c>
      <c r="C14" s="38">
        <v>0</v>
      </c>
      <c r="D14" s="38">
        <v>0</v>
      </c>
      <c r="E14" s="14">
        <v>0</v>
      </c>
      <c r="F14" s="63">
        <v>0</v>
      </c>
      <c r="G14" s="38">
        <v>0</v>
      </c>
      <c r="H14" s="14">
        <v>0</v>
      </c>
      <c r="I14" s="14">
        <v>0</v>
      </c>
      <c r="J14" s="63">
        <v>0</v>
      </c>
      <c r="K14" s="38">
        <v>0</v>
      </c>
      <c r="L14" s="38">
        <v>0</v>
      </c>
      <c r="M14" s="70"/>
      <c r="N14" s="47" t="s">
        <v>2018</v>
      </c>
      <c r="O14" s="11">
        <v>0</v>
      </c>
      <c r="P14" s="68">
        <v>0</v>
      </c>
      <c r="Q14" s="68">
        <v>0</v>
      </c>
      <c r="R14" s="11">
        <v>0</v>
      </c>
      <c r="S14" s="11">
        <v>0</v>
      </c>
      <c r="T14" s="68">
        <v>0</v>
      </c>
      <c r="U14" s="68">
        <v>0</v>
      </c>
      <c r="V14" s="11">
        <v>0</v>
      </c>
      <c r="W14" s="27">
        <v>1030129</v>
      </c>
      <c r="X14" s="47" t="s">
        <v>2019</v>
      </c>
      <c r="Y14" s="11">
        <v>0</v>
      </c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ht="14.25" spans="1:256">
      <c r="A15" s="27"/>
      <c r="B15" s="47"/>
      <c r="C15" s="65"/>
      <c r="D15" s="65"/>
      <c r="E15" s="65"/>
      <c r="F15" s="65"/>
      <c r="G15" s="66"/>
      <c r="H15" s="66"/>
      <c r="I15" s="65"/>
      <c r="J15" s="65"/>
      <c r="K15" s="65"/>
      <c r="L15" s="66"/>
      <c r="M15" s="70">
        <v>20707</v>
      </c>
      <c r="N15" s="47" t="s">
        <v>2020</v>
      </c>
      <c r="O15" s="11">
        <v>0</v>
      </c>
      <c r="P15" s="68">
        <v>0</v>
      </c>
      <c r="Q15" s="68">
        <v>0</v>
      </c>
      <c r="R15" s="11">
        <v>0</v>
      </c>
      <c r="S15" s="11">
        <v>0</v>
      </c>
      <c r="T15" s="68">
        <v>0</v>
      </c>
      <c r="U15" s="68">
        <v>0</v>
      </c>
      <c r="V15" s="11">
        <v>0</v>
      </c>
      <c r="W15" s="27"/>
      <c r="X15" s="27"/>
      <c r="Y15" s="41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ht="14.25" spans="1:256">
      <c r="A16" s="27"/>
      <c r="B16" s="47"/>
      <c r="C16" s="65"/>
      <c r="D16" s="65"/>
      <c r="E16" s="65"/>
      <c r="F16" s="65"/>
      <c r="G16" s="66"/>
      <c r="H16" s="66"/>
      <c r="I16" s="65"/>
      <c r="J16" s="65"/>
      <c r="K16" s="65"/>
      <c r="L16" s="66"/>
      <c r="M16" s="70">
        <v>2070701</v>
      </c>
      <c r="N16" s="27" t="s">
        <v>2021</v>
      </c>
      <c r="O16" s="38">
        <v>0</v>
      </c>
      <c r="P16" s="63">
        <v>0</v>
      </c>
      <c r="Q16" s="63">
        <v>0</v>
      </c>
      <c r="R16" s="76">
        <v>0</v>
      </c>
      <c r="S16" s="63">
        <v>0</v>
      </c>
      <c r="T16" s="63">
        <v>0</v>
      </c>
      <c r="U16" s="63">
        <v>0</v>
      </c>
      <c r="V16" s="38">
        <v>0</v>
      </c>
      <c r="W16" s="27"/>
      <c r="X16" s="27"/>
      <c r="Y16" s="41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ht="14.25" spans="1:256">
      <c r="A17" s="27"/>
      <c r="B17" s="27"/>
      <c r="C17" s="65"/>
      <c r="D17" s="65"/>
      <c r="E17" s="65"/>
      <c r="F17" s="65"/>
      <c r="G17" s="66"/>
      <c r="H17" s="66"/>
      <c r="I17" s="65"/>
      <c r="J17" s="65"/>
      <c r="K17" s="65"/>
      <c r="L17" s="66"/>
      <c r="M17" s="70">
        <v>2070702</v>
      </c>
      <c r="N17" s="27" t="s">
        <v>2022</v>
      </c>
      <c r="O17" s="38">
        <v>0</v>
      </c>
      <c r="P17" s="63">
        <v>0</v>
      </c>
      <c r="Q17" s="63">
        <v>0</v>
      </c>
      <c r="R17" s="76">
        <v>0</v>
      </c>
      <c r="S17" s="81">
        <v>0</v>
      </c>
      <c r="T17" s="63">
        <v>0</v>
      </c>
      <c r="U17" s="63">
        <v>0</v>
      </c>
      <c r="V17" s="38">
        <v>0</v>
      </c>
      <c r="W17" s="27"/>
      <c r="X17" s="47"/>
      <c r="Y17" s="65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</row>
    <row r="18" ht="14.25" spans="1:256">
      <c r="A18" s="27"/>
      <c r="B18" s="27"/>
      <c r="C18" s="65"/>
      <c r="D18" s="65"/>
      <c r="E18" s="65"/>
      <c r="F18" s="65"/>
      <c r="G18" s="66"/>
      <c r="H18" s="66"/>
      <c r="I18" s="65"/>
      <c r="J18" s="65"/>
      <c r="K18" s="65"/>
      <c r="L18" s="66"/>
      <c r="M18" s="70">
        <v>2070703</v>
      </c>
      <c r="N18" s="27" t="s">
        <v>2023</v>
      </c>
      <c r="O18" s="38">
        <v>0</v>
      </c>
      <c r="P18" s="63">
        <v>0</v>
      </c>
      <c r="Q18" s="63">
        <v>0</v>
      </c>
      <c r="R18" s="82">
        <v>0</v>
      </c>
      <c r="S18" s="63">
        <v>0</v>
      </c>
      <c r="T18" s="75">
        <v>0</v>
      </c>
      <c r="U18" s="63">
        <v>0</v>
      </c>
      <c r="V18" s="38">
        <v>0</v>
      </c>
      <c r="W18" s="27"/>
      <c r="X18" s="47"/>
      <c r="Y18" s="65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ht="14.25" spans="1:256">
      <c r="A19" s="27"/>
      <c r="B19" s="27"/>
      <c r="C19" s="65"/>
      <c r="D19" s="65"/>
      <c r="E19" s="65"/>
      <c r="F19" s="65"/>
      <c r="G19" s="66"/>
      <c r="H19" s="66"/>
      <c r="I19" s="65"/>
      <c r="J19" s="65"/>
      <c r="K19" s="65"/>
      <c r="L19" s="66"/>
      <c r="M19" s="70">
        <v>2070799</v>
      </c>
      <c r="N19" s="27" t="s">
        <v>2024</v>
      </c>
      <c r="O19" s="38">
        <v>0</v>
      </c>
      <c r="P19" s="63">
        <v>0</v>
      </c>
      <c r="Q19" s="63">
        <v>0</v>
      </c>
      <c r="R19" s="76">
        <v>0</v>
      </c>
      <c r="S19" s="83">
        <v>0</v>
      </c>
      <c r="T19" s="63">
        <v>0</v>
      </c>
      <c r="U19" s="63">
        <v>0</v>
      </c>
      <c r="V19" s="38">
        <v>0</v>
      </c>
      <c r="W19" s="27"/>
      <c r="X19" s="47"/>
      <c r="Y19" s="65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ht="14.25" spans="1:256">
      <c r="A20" s="27"/>
      <c r="B20" s="27"/>
      <c r="C20" s="65"/>
      <c r="D20" s="65"/>
      <c r="E20" s="65"/>
      <c r="F20" s="65"/>
      <c r="G20" s="66"/>
      <c r="H20" s="66"/>
      <c r="I20" s="65"/>
      <c r="J20" s="65"/>
      <c r="K20" s="65"/>
      <c r="L20" s="66"/>
      <c r="M20" s="70">
        <v>232020205</v>
      </c>
      <c r="N20" s="47" t="s">
        <v>2025</v>
      </c>
      <c r="O20" s="38">
        <v>0</v>
      </c>
      <c r="P20" s="63">
        <v>0</v>
      </c>
      <c r="Q20" s="63">
        <v>0</v>
      </c>
      <c r="R20" s="76">
        <v>0</v>
      </c>
      <c r="S20" s="63">
        <v>0</v>
      </c>
      <c r="T20" s="63">
        <v>0</v>
      </c>
      <c r="U20" s="63">
        <v>0</v>
      </c>
      <c r="V20" s="38">
        <v>0</v>
      </c>
      <c r="W20" s="27"/>
      <c r="X20" s="47"/>
      <c r="Y20" s="65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ht="14.25" spans="1:256">
      <c r="A21" s="27"/>
      <c r="B21" s="27"/>
      <c r="C21" s="65"/>
      <c r="D21" s="65"/>
      <c r="E21" s="65"/>
      <c r="F21" s="65"/>
      <c r="G21" s="66"/>
      <c r="H21" s="66"/>
      <c r="I21" s="65"/>
      <c r="J21" s="65"/>
      <c r="K21" s="65"/>
      <c r="L21" s="66"/>
      <c r="M21" s="70">
        <v>233020205</v>
      </c>
      <c r="N21" s="47" t="s">
        <v>2026</v>
      </c>
      <c r="O21" s="76">
        <v>0</v>
      </c>
      <c r="P21" s="63">
        <v>0</v>
      </c>
      <c r="Q21" s="63">
        <v>0</v>
      </c>
      <c r="R21" s="76">
        <v>0</v>
      </c>
      <c r="S21" s="63">
        <v>0</v>
      </c>
      <c r="T21" s="63">
        <v>0</v>
      </c>
      <c r="U21" s="63">
        <v>0</v>
      </c>
      <c r="V21" s="76">
        <v>0</v>
      </c>
      <c r="W21" s="27"/>
      <c r="X21" s="47"/>
      <c r="Y21" s="65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ht="14.25" spans="1:256">
      <c r="A22" s="27">
        <v>1030149</v>
      </c>
      <c r="B22" s="47" t="s">
        <v>2027</v>
      </c>
      <c r="C22" s="38">
        <v>0</v>
      </c>
      <c r="D22" s="38">
        <v>0</v>
      </c>
      <c r="E22" s="14">
        <v>0</v>
      </c>
      <c r="F22" s="63">
        <v>0</v>
      </c>
      <c r="G22" s="38">
        <v>0</v>
      </c>
      <c r="H22" s="14">
        <v>0</v>
      </c>
      <c r="I22" s="14">
        <v>0</v>
      </c>
      <c r="J22" s="63">
        <v>0</v>
      </c>
      <c r="K22" s="38">
        <v>0</v>
      </c>
      <c r="L22" s="77">
        <v>0</v>
      </c>
      <c r="M22" s="70">
        <v>20822</v>
      </c>
      <c r="N22" s="47" t="s">
        <v>2028</v>
      </c>
      <c r="O22" s="11">
        <v>0</v>
      </c>
      <c r="P22" s="68">
        <v>0</v>
      </c>
      <c r="Q22" s="68">
        <v>0</v>
      </c>
      <c r="R22" s="11">
        <v>0</v>
      </c>
      <c r="S22" s="11">
        <v>0</v>
      </c>
      <c r="T22" s="68">
        <v>0</v>
      </c>
      <c r="U22" s="68">
        <v>0</v>
      </c>
      <c r="V22" s="11">
        <v>0</v>
      </c>
      <c r="W22" s="27">
        <v>1030149</v>
      </c>
      <c r="X22" s="47" t="s">
        <v>2029</v>
      </c>
      <c r="Y22" s="11">
        <v>0</v>
      </c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ht="14.25" spans="1:256">
      <c r="A23" s="27"/>
      <c r="B23" s="47"/>
      <c r="C23" s="65"/>
      <c r="D23" s="65"/>
      <c r="E23" s="65"/>
      <c r="F23" s="65"/>
      <c r="G23" s="66"/>
      <c r="H23" s="66"/>
      <c r="I23" s="65"/>
      <c r="J23" s="65"/>
      <c r="K23" s="65"/>
      <c r="L23" s="66"/>
      <c r="M23" s="70">
        <v>2082201</v>
      </c>
      <c r="N23" s="27" t="s">
        <v>2030</v>
      </c>
      <c r="O23" s="38">
        <v>0</v>
      </c>
      <c r="P23" s="63">
        <v>0</v>
      </c>
      <c r="Q23" s="63">
        <v>0</v>
      </c>
      <c r="R23" s="76">
        <v>0</v>
      </c>
      <c r="S23" s="63">
        <v>0</v>
      </c>
      <c r="T23" s="63">
        <v>0</v>
      </c>
      <c r="U23" s="63">
        <v>0</v>
      </c>
      <c r="V23" s="38">
        <v>0</v>
      </c>
      <c r="W23" s="27"/>
      <c r="X23" s="47"/>
      <c r="Y23" s="65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ht="14.25" spans="1:256">
      <c r="A24" s="27"/>
      <c r="B24" s="47"/>
      <c r="C24" s="65"/>
      <c r="D24" s="65"/>
      <c r="E24" s="65"/>
      <c r="F24" s="65"/>
      <c r="G24" s="66"/>
      <c r="H24" s="66"/>
      <c r="I24" s="65"/>
      <c r="J24" s="65"/>
      <c r="K24" s="65"/>
      <c r="L24" s="66"/>
      <c r="M24" s="70">
        <v>2082202</v>
      </c>
      <c r="N24" s="27" t="s">
        <v>2031</v>
      </c>
      <c r="O24" s="38">
        <v>0</v>
      </c>
      <c r="P24" s="63">
        <v>0</v>
      </c>
      <c r="Q24" s="63">
        <v>0</v>
      </c>
      <c r="R24" s="76">
        <v>0</v>
      </c>
      <c r="S24" s="63">
        <v>0</v>
      </c>
      <c r="T24" s="63">
        <v>0</v>
      </c>
      <c r="U24" s="63">
        <v>0</v>
      </c>
      <c r="V24" s="38">
        <v>0</v>
      </c>
      <c r="W24" s="27"/>
      <c r="X24" s="47"/>
      <c r="Y24" s="65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ht="14.25" spans="1:256">
      <c r="A25" s="27"/>
      <c r="B25" s="47"/>
      <c r="C25" s="65"/>
      <c r="D25" s="65"/>
      <c r="E25" s="65"/>
      <c r="F25" s="65"/>
      <c r="G25" s="66"/>
      <c r="H25" s="66"/>
      <c r="I25" s="65"/>
      <c r="J25" s="65"/>
      <c r="K25" s="65"/>
      <c r="L25" s="66"/>
      <c r="M25" s="70">
        <v>2082299</v>
      </c>
      <c r="N25" s="27" t="s">
        <v>2032</v>
      </c>
      <c r="O25" s="76">
        <v>0</v>
      </c>
      <c r="P25" s="63">
        <v>0</v>
      </c>
      <c r="Q25" s="63">
        <v>0</v>
      </c>
      <c r="R25" s="76">
        <v>0</v>
      </c>
      <c r="S25" s="63">
        <v>0</v>
      </c>
      <c r="T25" s="63">
        <v>0</v>
      </c>
      <c r="U25" s="63">
        <v>0</v>
      </c>
      <c r="V25" s="76">
        <v>0</v>
      </c>
      <c r="W25" s="27"/>
      <c r="X25" s="47"/>
      <c r="Y25" s="65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ht="14.25" spans="1:256">
      <c r="A26" s="27">
        <v>1030157</v>
      </c>
      <c r="B26" s="47" t="s">
        <v>2033</v>
      </c>
      <c r="C26" s="38">
        <v>0</v>
      </c>
      <c r="D26" s="38">
        <v>0</v>
      </c>
      <c r="E26" s="14">
        <v>0</v>
      </c>
      <c r="F26" s="63">
        <v>0</v>
      </c>
      <c r="G26" s="38">
        <v>0</v>
      </c>
      <c r="H26" s="14">
        <v>0</v>
      </c>
      <c r="I26" s="14">
        <v>0</v>
      </c>
      <c r="J26" s="63">
        <v>0</v>
      </c>
      <c r="K26" s="38">
        <v>0</v>
      </c>
      <c r="L26" s="38">
        <v>0</v>
      </c>
      <c r="M26" s="70"/>
      <c r="N26" s="47" t="s">
        <v>2034</v>
      </c>
      <c r="O26" s="11">
        <v>0</v>
      </c>
      <c r="P26" s="68">
        <v>0</v>
      </c>
      <c r="Q26" s="68">
        <v>0</v>
      </c>
      <c r="R26" s="11">
        <v>0</v>
      </c>
      <c r="S26" s="11">
        <v>0</v>
      </c>
      <c r="T26" s="68">
        <v>0</v>
      </c>
      <c r="U26" s="68">
        <v>0</v>
      </c>
      <c r="V26" s="11">
        <v>0</v>
      </c>
      <c r="W26" s="27">
        <v>1030157</v>
      </c>
      <c r="X26" s="47" t="s">
        <v>2035</v>
      </c>
      <c r="Y26" s="11">
        <v>0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ht="14.25" spans="1:256">
      <c r="A27" s="27"/>
      <c r="B27" s="47"/>
      <c r="C27" s="65"/>
      <c r="D27" s="65"/>
      <c r="E27" s="65"/>
      <c r="F27" s="65"/>
      <c r="G27" s="66"/>
      <c r="H27" s="66"/>
      <c r="I27" s="65"/>
      <c r="J27" s="65"/>
      <c r="K27" s="65"/>
      <c r="L27" s="66"/>
      <c r="M27" s="70">
        <v>20823</v>
      </c>
      <c r="N27" s="47" t="s">
        <v>2036</v>
      </c>
      <c r="O27" s="11">
        <v>0</v>
      </c>
      <c r="P27" s="68">
        <v>0</v>
      </c>
      <c r="Q27" s="68">
        <v>0</v>
      </c>
      <c r="R27" s="11">
        <v>0</v>
      </c>
      <c r="S27" s="11">
        <v>0</v>
      </c>
      <c r="T27" s="68">
        <v>0</v>
      </c>
      <c r="U27" s="68">
        <v>0</v>
      </c>
      <c r="V27" s="11">
        <v>0</v>
      </c>
      <c r="W27" s="27"/>
      <c r="X27" s="47"/>
      <c r="Y27" s="65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ht="14.25" spans="1:256">
      <c r="A28" s="27"/>
      <c r="B28" s="47"/>
      <c r="C28" s="65"/>
      <c r="D28" s="65"/>
      <c r="E28" s="65"/>
      <c r="F28" s="65"/>
      <c r="G28" s="66"/>
      <c r="H28" s="66"/>
      <c r="I28" s="65"/>
      <c r="J28" s="65"/>
      <c r="K28" s="65"/>
      <c r="L28" s="66"/>
      <c r="M28" s="70">
        <v>2082301</v>
      </c>
      <c r="N28" s="27" t="s">
        <v>2037</v>
      </c>
      <c r="O28" s="38">
        <v>0</v>
      </c>
      <c r="P28" s="63">
        <v>0</v>
      </c>
      <c r="Q28" s="63">
        <v>0</v>
      </c>
      <c r="R28" s="76">
        <v>0</v>
      </c>
      <c r="S28" s="63">
        <v>0</v>
      </c>
      <c r="T28" s="63">
        <v>0</v>
      </c>
      <c r="U28" s="63">
        <v>0</v>
      </c>
      <c r="V28" s="38">
        <v>0</v>
      </c>
      <c r="W28" s="27"/>
      <c r="X28" s="47"/>
      <c r="Y28" s="65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</row>
    <row r="29" ht="14.25" spans="1:256">
      <c r="A29" s="27"/>
      <c r="B29" s="47"/>
      <c r="C29" s="65"/>
      <c r="D29" s="65"/>
      <c r="E29" s="65"/>
      <c r="F29" s="65"/>
      <c r="G29" s="66"/>
      <c r="H29" s="66"/>
      <c r="I29" s="65"/>
      <c r="J29" s="65"/>
      <c r="K29" s="65"/>
      <c r="L29" s="66"/>
      <c r="M29" s="70">
        <v>2082302</v>
      </c>
      <c r="N29" s="27" t="s">
        <v>2038</v>
      </c>
      <c r="O29" s="38">
        <v>0</v>
      </c>
      <c r="P29" s="63">
        <v>0</v>
      </c>
      <c r="Q29" s="63">
        <v>0</v>
      </c>
      <c r="R29" s="76">
        <v>0</v>
      </c>
      <c r="S29" s="63">
        <v>0</v>
      </c>
      <c r="T29" s="63">
        <v>0</v>
      </c>
      <c r="U29" s="63">
        <v>0</v>
      </c>
      <c r="V29" s="38">
        <v>0</v>
      </c>
      <c r="W29" s="27"/>
      <c r="X29" s="47"/>
      <c r="Y29" s="65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</row>
    <row r="30" ht="14.25" spans="1:256">
      <c r="A30" s="27"/>
      <c r="B30" s="47"/>
      <c r="C30" s="65"/>
      <c r="D30" s="65"/>
      <c r="E30" s="65"/>
      <c r="F30" s="65"/>
      <c r="G30" s="66"/>
      <c r="H30" s="66"/>
      <c r="I30" s="65"/>
      <c r="J30" s="65"/>
      <c r="K30" s="65"/>
      <c r="L30" s="66"/>
      <c r="M30" s="70">
        <v>2082399</v>
      </c>
      <c r="N30" s="27" t="s">
        <v>2039</v>
      </c>
      <c r="O30" s="38">
        <v>0</v>
      </c>
      <c r="P30" s="63">
        <v>0</v>
      </c>
      <c r="Q30" s="63">
        <v>0</v>
      </c>
      <c r="R30" s="76">
        <v>0</v>
      </c>
      <c r="S30" s="63">
        <v>0</v>
      </c>
      <c r="T30" s="63">
        <v>0</v>
      </c>
      <c r="U30" s="63">
        <v>0</v>
      </c>
      <c r="V30" s="38">
        <v>0</v>
      </c>
      <c r="W30" s="27"/>
      <c r="X30" s="47"/>
      <c r="Y30" s="65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</row>
    <row r="31" ht="14.25" spans="1:256">
      <c r="A31" s="27"/>
      <c r="B31" s="47"/>
      <c r="C31" s="65"/>
      <c r="D31" s="65"/>
      <c r="E31" s="65"/>
      <c r="F31" s="65"/>
      <c r="G31" s="66"/>
      <c r="H31" s="66"/>
      <c r="I31" s="65"/>
      <c r="J31" s="65"/>
      <c r="K31" s="65"/>
      <c r="L31" s="66"/>
      <c r="M31" s="70">
        <v>232020217</v>
      </c>
      <c r="N31" s="47" t="s">
        <v>2040</v>
      </c>
      <c r="O31" s="38">
        <v>0</v>
      </c>
      <c r="P31" s="63">
        <v>0</v>
      </c>
      <c r="Q31" s="63">
        <v>0</v>
      </c>
      <c r="R31" s="76">
        <v>0</v>
      </c>
      <c r="S31" s="63">
        <v>0</v>
      </c>
      <c r="T31" s="63">
        <v>0</v>
      </c>
      <c r="U31" s="63">
        <v>0</v>
      </c>
      <c r="V31" s="38">
        <v>0</v>
      </c>
      <c r="W31" s="27"/>
      <c r="X31" s="47"/>
      <c r="Y31" s="65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</row>
    <row r="32" ht="14.25" spans="1:256">
      <c r="A32" s="27"/>
      <c r="B32" s="47"/>
      <c r="C32" s="65"/>
      <c r="D32" s="65"/>
      <c r="E32" s="65"/>
      <c r="F32" s="65"/>
      <c r="G32" s="66"/>
      <c r="H32" s="66"/>
      <c r="I32" s="65"/>
      <c r="J32" s="65"/>
      <c r="K32" s="65"/>
      <c r="L32" s="66"/>
      <c r="M32" s="70">
        <v>233020217</v>
      </c>
      <c r="N32" s="47" t="s">
        <v>2041</v>
      </c>
      <c r="O32" s="76">
        <v>0</v>
      </c>
      <c r="P32" s="63">
        <v>0</v>
      </c>
      <c r="Q32" s="63">
        <v>0</v>
      </c>
      <c r="R32" s="76">
        <v>0</v>
      </c>
      <c r="S32" s="63">
        <v>0</v>
      </c>
      <c r="T32" s="63">
        <v>0</v>
      </c>
      <c r="U32" s="63">
        <v>0</v>
      </c>
      <c r="V32" s="76">
        <v>0</v>
      </c>
      <c r="W32" s="27"/>
      <c r="X32" s="47"/>
      <c r="Y32" s="65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</row>
    <row r="33" ht="14.25" spans="1:256">
      <c r="A33" s="27">
        <v>1030168</v>
      </c>
      <c r="B33" s="47" t="s">
        <v>2042</v>
      </c>
      <c r="C33" s="38">
        <v>0</v>
      </c>
      <c r="D33" s="38">
        <v>0</v>
      </c>
      <c r="E33" s="14">
        <v>0</v>
      </c>
      <c r="F33" s="63">
        <v>0</v>
      </c>
      <c r="G33" s="38">
        <v>0</v>
      </c>
      <c r="H33" s="14">
        <v>0</v>
      </c>
      <c r="I33" s="14">
        <v>0</v>
      </c>
      <c r="J33" s="63">
        <v>0</v>
      </c>
      <c r="K33" s="38">
        <v>0</v>
      </c>
      <c r="L33" s="77">
        <v>0</v>
      </c>
      <c r="M33" s="70">
        <v>21160</v>
      </c>
      <c r="N33" s="47" t="s">
        <v>2043</v>
      </c>
      <c r="O33" s="11">
        <v>0</v>
      </c>
      <c r="P33" s="68">
        <v>0</v>
      </c>
      <c r="Q33" s="68">
        <v>0</v>
      </c>
      <c r="R33" s="11">
        <v>0</v>
      </c>
      <c r="S33" s="11">
        <v>0</v>
      </c>
      <c r="T33" s="68">
        <v>0</v>
      </c>
      <c r="U33" s="68">
        <v>0</v>
      </c>
      <c r="V33" s="11">
        <v>0</v>
      </c>
      <c r="W33" s="27">
        <v>1030168</v>
      </c>
      <c r="X33" s="47" t="s">
        <v>2044</v>
      </c>
      <c r="Y33" s="11">
        <v>0</v>
      </c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</row>
    <row r="34" ht="14.25" spans="1:256">
      <c r="A34" s="27"/>
      <c r="B34" s="47"/>
      <c r="C34" s="67"/>
      <c r="D34" s="67"/>
      <c r="E34" s="67"/>
      <c r="F34" s="67"/>
      <c r="G34" s="66"/>
      <c r="H34" s="66"/>
      <c r="I34" s="67"/>
      <c r="J34" s="67"/>
      <c r="K34" s="67"/>
      <c r="L34" s="66"/>
      <c r="M34" s="70">
        <v>2116001</v>
      </c>
      <c r="N34" s="27" t="s">
        <v>2045</v>
      </c>
      <c r="O34" s="38">
        <v>0</v>
      </c>
      <c r="P34" s="63">
        <v>0</v>
      </c>
      <c r="Q34" s="63">
        <v>0</v>
      </c>
      <c r="R34" s="76">
        <v>0</v>
      </c>
      <c r="S34" s="63">
        <v>0</v>
      </c>
      <c r="T34" s="63">
        <v>0</v>
      </c>
      <c r="U34" s="63">
        <v>0</v>
      </c>
      <c r="V34" s="38">
        <v>0</v>
      </c>
      <c r="W34" s="27"/>
      <c r="X34" s="47"/>
      <c r="Y34" s="41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</row>
    <row r="35" ht="14.25" spans="1:256">
      <c r="A35" s="27"/>
      <c r="B35" s="47"/>
      <c r="C35" s="67"/>
      <c r="D35" s="67"/>
      <c r="E35" s="67"/>
      <c r="F35" s="67"/>
      <c r="G35" s="66"/>
      <c r="H35" s="66"/>
      <c r="I35" s="67"/>
      <c r="J35" s="67"/>
      <c r="K35" s="67"/>
      <c r="L35" s="66"/>
      <c r="M35" s="70">
        <v>2116002</v>
      </c>
      <c r="N35" s="27" t="s">
        <v>2046</v>
      </c>
      <c r="O35" s="38">
        <v>0</v>
      </c>
      <c r="P35" s="63">
        <v>0</v>
      </c>
      <c r="Q35" s="63">
        <v>0</v>
      </c>
      <c r="R35" s="76">
        <v>0</v>
      </c>
      <c r="S35" s="63">
        <v>0</v>
      </c>
      <c r="T35" s="63">
        <v>0</v>
      </c>
      <c r="U35" s="63">
        <v>0</v>
      </c>
      <c r="V35" s="38">
        <v>0</v>
      </c>
      <c r="W35" s="27"/>
      <c r="X35" s="47"/>
      <c r="Y35" s="41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ht="14.25" spans="1:256">
      <c r="A36" s="27"/>
      <c r="B36" s="47"/>
      <c r="C36" s="67"/>
      <c r="D36" s="67"/>
      <c r="E36" s="67"/>
      <c r="F36" s="67"/>
      <c r="G36" s="66"/>
      <c r="H36" s="66"/>
      <c r="I36" s="67"/>
      <c r="J36" s="67"/>
      <c r="K36" s="67"/>
      <c r="L36" s="66"/>
      <c r="M36" s="70">
        <v>2116003</v>
      </c>
      <c r="N36" s="27" t="s">
        <v>2047</v>
      </c>
      <c r="O36" s="38">
        <v>0</v>
      </c>
      <c r="P36" s="63">
        <v>0</v>
      </c>
      <c r="Q36" s="63">
        <v>0</v>
      </c>
      <c r="R36" s="76">
        <v>0</v>
      </c>
      <c r="S36" s="63">
        <v>0</v>
      </c>
      <c r="T36" s="63">
        <v>0</v>
      </c>
      <c r="U36" s="63">
        <v>0</v>
      </c>
      <c r="V36" s="38">
        <v>0</v>
      </c>
      <c r="W36" s="27"/>
      <c r="X36" s="47"/>
      <c r="Y36" s="4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ht="14.25" spans="1:256">
      <c r="A37" s="27"/>
      <c r="B37" s="47"/>
      <c r="C37" s="65"/>
      <c r="D37" s="65"/>
      <c r="E37" s="65"/>
      <c r="F37" s="65"/>
      <c r="G37" s="66"/>
      <c r="H37" s="66"/>
      <c r="I37" s="65"/>
      <c r="J37" s="65"/>
      <c r="K37" s="65"/>
      <c r="L37" s="78"/>
      <c r="M37" s="70">
        <v>2116099</v>
      </c>
      <c r="N37" s="27" t="s">
        <v>2048</v>
      </c>
      <c r="O37" s="76">
        <v>0</v>
      </c>
      <c r="P37" s="63">
        <v>0</v>
      </c>
      <c r="Q37" s="63">
        <v>0</v>
      </c>
      <c r="R37" s="76">
        <v>0</v>
      </c>
      <c r="S37" s="63">
        <v>0</v>
      </c>
      <c r="T37" s="63">
        <v>0</v>
      </c>
      <c r="U37" s="63">
        <v>0</v>
      </c>
      <c r="V37" s="76">
        <v>0</v>
      </c>
      <c r="W37" s="27"/>
      <c r="X37" s="47"/>
      <c r="Y37" s="4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ht="14.25" spans="1:256">
      <c r="A38" s="27">
        <v>1030175</v>
      </c>
      <c r="B38" s="47" t="s">
        <v>2049</v>
      </c>
      <c r="C38" s="11">
        <v>0</v>
      </c>
      <c r="D38" s="11">
        <v>0</v>
      </c>
      <c r="E38" s="11">
        <v>0</v>
      </c>
      <c r="F38" s="68">
        <v>0</v>
      </c>
      <c r="G38" s="11">
        <v>0</v>
      </c>
      <c r="H38" s="11">
        <v>0</v>
      </c>
      <c r="I38" s="11">
        <v>0</v>
      </c>
      <c r="J38" s="68">
        <v>0</v>
      </c>
      <c r="K38" s="12">
        <v>0</v>
      </c>
      <c r="L38" s="11">
        <v>0</v>
      </c>
      <c r="M38" s="72">
        <v>21161</v>
      </c>
      <c r="N38" s="47" t="s">
        <v>2050</v>
      </c>
      <c r="O38" s="11">
        <v>0</v>
      </c>
      <c r="P38" s="68">
        <v>0</v>
      </c>
      <c r="Q38" s="68">
        <v>0</v>
      </c>
      <c r="R38" s="11">
        <v>0</v>
      </c>
      <c r="S38" s="11">
        <v>0</v>
      </c>
      <c r="T38" s="68">
        <v>0</v>
      </c>
      <c r="U38" s="68">
        <v>0</v>
      </c>
      <c r="V38" s="11">
        <v>0</v>
      </c>
      <c r="W38" s="27">
        <v>1030175</v>
      </c>
      <c r="X38" s="47" t="s">
        <v>2051</v>
      </c>
      <c r="Y38" s="11">
        <v>0</v>
      </c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ht="14.25" spans="1:256">
      <c r="A39" s="27">
        <v>103017501</v>
      </c>
      <c r="B39" s="27" t="s">
        <v>2052</v>
      </c>
      <c r="C39" s="38">
        <v>0</v>
      </c>
      <c r="D39" s="38">
        <v>0</v>
      </c>
      <c r="E39" s="14">
        <v>0</v>
      </c>
      <c r="F39" s="63">
        <v>0</v>
      </c>
      <c r="G39" s="38">
        <v>0</v>
      </c>
      <c r="H39" s="14">
        <v>0</v>
      </c>
      <c r="I39" s="14">
        <v>0</v>
      </c>
      <c r="J39" s="63">
        <v>0</v>
      </c>
      <c r="K39" s="71">
        <v>0</v>
      </c>
      <c r="L39" s="64">
        <v>0</v>
      </c>
      <c r="M39" s="72">
        <v>2116101</v>
      </c>
      <c r="N39" s="27" t="s">
        <v>2053</v>
      </c>
      <c r="O39" s="38">
        <v>0</v>
      </c>
      <c r="P39" s="63">
        <v>0</v>
      </c>
      <c r="Q39" s="63">
        <v>0</v>
      </c>
      <c r="R39" s="76">
        <v>0</v>
      </c>
      <c r="S39" s="63">
        <v>0</v>
      </c>
      <c r="T39" s="63">
        <v>0</v>
      </c>
      <c r="U39" s="63">
        <v>0</v>
      </c>
      <c r="V39" s="38">
        <v>0</v>
      </c>
      <c r="W39" s="27">
        <v>103017501</v>
      </c>
      <c r="X39" s="27" t="s">
        <v>2054</v>
      </c>
      <c r="Y39" s="38">
        <v>0</v>
      </c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ht="14.25" spans="1:256">
      <c r="A40" s="27">
        <v>103017502</v>
      </c>
      <c r="B40" s="27" t="s">
        <v>2055</v>
      </c>
      <c r="C40" s="38">
        <v>0</v>
      </c>
      <c r="D40" s="38">
        <v>0</v>
      </c>
      <c r="E40" s="14">
        <v>0</v>
      </c>
      <c r="F40" s="63">
        <v>0</v>
      </c>
      <c r="G40" s="38">
        <v>0</v>
      </c>
      <c r="H40" s="14">
        <v>0</v>
      </c>
      <c r="I40" s="14">
        <v>0</v>
      </c>
      <c r="J40" s="63">
        <v>0</v>
      </c>
      <c r="K40" s="71">
        <v>0</v>
      </c>
      <c r="L40" s="38">
        <v>0</v>
      </c>
      <c r="M40" s="72">
        <v>2116102</v>
      </c>
      <c r="N40" s="27" t="s">
        <v>2056</v>
      </c>
      <c r="O40" s="38">
        <v>0</v>
      </c>
      <c r="P40" s="63">
        <v>0</v>
      </c>
      <c r="Q40" s="63">
        <v>0</v>
      </c>
      <c r="R40" s="76">
        <v>0</v>
      </c>
      <c r="S40" s="63">
        <v>0</v>
      </c>
      <c r="T40" s="63">
        <v>0</v>
      </c>
      <c r="U40" s="63">
        <v>0</v>
      </c>
      <c r="V40" s="38">
        <v>0</v>
      </c>
      <c r="W40" s="27">
        <v>103017502</v>
      </c>
      <c r="X40" s="27" t="s">
        <v>2057</v>
      </c>
      <c r="Y40" s="38">
        <v>0</v>
      </c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ht="14.25" spans="1:256">
      <c r="A41" s="27"/>
      <c r="B41" s="27"/>
      <c r="C41" s="65"/>
      <c r="D41" s="65"/>
      <c r="E41" s="65"/>
      <c r="F41" s="69"/>
      <c r="G41" s="66"/>
      <c r="H41" s="66"/>
      <c r="I41" s="65"/>
      <c r="J41" s="69"/>
      <c r="K41" s="65"/>
      <c r="L41" s="73"/>
      <c r="M41" s="70">
        <v>2116103</v>
      </c>
      <c r="N41" s="27" t="s">
        <v>2058</v>
      </c>
      <c r="O41" s="38">
        <v>0</v>
      </c>
      <c r="P41" s="63">
        <v>0</v>
      </c>
      <c r="Q41" s="63">
        <v>0</v>
      </c>
      <c r="R41" s="76">
        <v>0</v>
      </c>
      <c r="S41" s="63">
        <v>0</v>
      </c>
      <c r="T41" s="63">
        <v>0</v>
      </c>
      <c r="U41" s="63">
        <v>0</v>
      </c>
      <c r="V41" s="38">
        <v>0</v>
      </c>
      <c r="W41" s="27"/>
      <c r="X41" s="27"/>
      <c r="Y41" s="65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ht="14.25" spans="1:256">
      <c r="A42" s="27"/>
      <c r="B42" s="27"/>
      <c r="C42" s="65"/>
      <c r="D42" s="65"/>
      <c r="E42" s="65"/>
      <c r="F42" s="65"/>
      <c r="G42" s="66"/>
      <c r="H42" s="66"/>
      <c r="I42" s="65"/>
      <c r="J42" s="65"/>
      <c r="K42" s="65"/>
      <c r="L42" s="66"/>
      <c r="M42" s="70">
        <v>2116104</v>
      </c>
      <c r="N42" s="27" t="s">
        <v>2059</v>
      </c>
      <c r="O42" s="76">
        <v>0</v>
      </c>
      <c r="P42" s="63">
        <v>0</v>
      </c>
      <c r="Q42" s="63">
        <v>0</v>
      </c>
      <c r="R42" s="76">
        <v>0</v>
      </c>
      <c r="S42" s="63">
        <v>0</v>
      </c>
      <c r="T42" s="63">
        <v>0</v>
      </c>
      <c r="U42" s="63">
        <v>0</v>
      </c>
      <c r="V42" s="76">
        <v>0</v>
      </c>
      <c r="W42" s="27"/>
      <c r="X42" s="27"/>
      <c r="Y42" s="65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ht="14.25" spans="1:256">
      <c r="A43" s="27">
        <v>1030143</v>
      </c>
      <c r="B43" s="47" t="s">
        <v>2060</v>
      </c>
      <c r="C43" s="11">
        <v>0</v>
      </c>
      <c r="D43" s="11">
        <v>0</v>
      </c>
      <c r="E43" s="11">
        <v>0</v>
      </c>
      <c r="F43" s="68">
        <v>0</v>
      </c>
      <c r="G43" s="11">
        <v>0</v>
      </c>
      <c r="H43" s="11">
        <v>0</v>
      </c>
      <c r="I43" s="11">
        <v>0</v>
      </c>
      <c r="J43" s="68">
        <v>0</v>
      </c>
      <c r="K43" s="11">
        <v>0</v>
      </c>
      <c r="L43" s="11">
        <v>0</v>
      </c>
      <c r="M43" s="70"/>
      <c r="N43" s="47" t="s">
        <v>2061</v>
      </c>
      <c r="O43" s="11">
        <v>0</v>
      </c>
      <c r="P43" s="68">
        <v>0</v>
      </c>
      <c r="Q43" s="68">
        <v>0</v>
      </c>
      <c r="R43" s="11">
        <v>0</v>
      </c>
      <c r="S43" s="11">
        <v>0</v>
      </c>
      <c r="T43" s="68">
        <v>0</v>
      </c>
      <c r="U43" s="68">
        <v>0</v>
      </c>
      <c r="V43" s="11">
        <v>0</v>
      </c>
      <c r="W43" s="27">
        <v>1030143</v>
      </c>
      <c r="X43" s="47" t="s">
        <v>2062</v>
      </c>
      <c r="Y43" s="11">
        <v>0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ht="14.25" spans="1:256">
      <c r="A44" s="27">
        <v>103014301</v>
      </c>
      <c r="B44" s="27" t="s">
        <v>2063</v>
      </c>
      <c r="C44" s="38">
        <v>0</v>
      </c>
      <c r="D44" s="38">
        <v>0</v>
      </c>
      <c r="E44" s="14">
        <v>0</v>
      </c>
      <c r="F44" s="63">
        <v>0</v>
      </c>
      <c r="G44" s="38">
        <v>0</v>
      </c>
      <c r="H44" s="14">
        <v>0</v>
      </c>
      <c r="I44" s="14">
        <v>0</v>
      </c>
      <c r="J44" s="63">
        <v>0</v>
      </c>
      <c r="K44" s="38">
        <v>0</v>
      </c>
      <c r="L44" s="38">
        <v>0</v>
      </c>
      <c r="M44" s="70">
        <v>21207</v>
      </c>
      <c r="N44" s="47" t="s">
        <v>2064</v>
      </c>
      <c r="O44" s="11">
        <v>0</v>
      </c>
      <c r="P44" s="68">
        <v>0</v>
      </c>
      <c r="Q44" s="68">
        <v>0</v>
      </c>
      <c r="R44" s="11">
        <v>0</v>
      </c>
      <c r="S44" s="11">
        <v>0</v>
      </c>
      <c r="T44" s="68">
        <v>0</v>
      </c>
      <c r="U44" s="68">
        <v>0</v>
      </c>
      <c r="V44" s="11">
        <v>0</v>
      </c>
      <c r="W44" s="27">
        <v>103014301</v>
      </c>
      <c r="X44" s="27" t="s">
        <v>2063</v>
      </c>
      <c r="Y44" s="38">
        <v>0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ht="14.25" spans="1:256">
      <c r="A45" s="27">
        <v>103014302</v>
      </c>
      <c r="B45" s="27" t="s">
        <v>2065</v>
      </c>
      <c r="C45" s="38">
        <v>0</v>
      </c>
      <c r="D45" s="38">
        <v>0</v>
      </c>
      <c r="E45" s="14">
        <v>0</v>
      </c>
      <c r="F45" s="63">
        <v>0</v>
      </c>
      <c r="G45" s="38">
        <v>0</v>
      </c>
      <c r="H45" s="14">
        <v>0</v>
      </c>
      <c r="I45" s="14">
        <v>0</v>
      </c>
      <c r="J45" s="63">
        <v>0</v>
      </c>
      <c r="K45" s="38">
        <v>0</v>
      </c>
      <c r="L45" s="38">
        <v>0</v>
      </c>
      <c r="M45" s="70">
        <v>2120701</v>
      </c>
      <c r="N45" s="27" t="s">
        <v>2066</v>
      </c>
      <c r="O45" s="38">
        <v>0</v>
      </c>
      <c r="P45" s="63">
        <v>0</v>
      </c>
      <c r="Q45" s="63">
        <v>0</v>
      </c>
      <c r="R45" s="76">
        <v>0</v>
      </c>
      <c r="S45" s="63">
        <v>0</v>
      </c>
      <c r="T45" s="63">
        <v>0</v>
      </c>
      <c r="U45" s="63">
        <v>0</v>
      </c>
      <c r="V45" s="38">
        <v>0</v>
      </c>
      <c r="W45" s="27">
        <v>103014302</v>
      </c>
      <c r="X45" s="27" t="s">
        <v>2065</v>
      </c>
      <c r="Y45" s="38">
        <v>0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ht="14.25" spans="1:256">
      <c r="A46" s="27">
        <v>103014304</v>
      </c>
      <c r="B46" s="27" t="s">
        <v>2067</v>
      </c>
      <c r="C46" s="38">
        <v>0</v>
      </c>
      <c r="D46" s="38">
        <v>0</v>
      </c>
      <c r="E46" s="14">
        <v>0</v>
      </c>
      <c r="F46" s="63">
        <v>0</v>
      </c>
      <c r="G46" s="38">
        <v>0</v>
      </c>
      <c r="H46" s="14">
        <v>0</v>
      </c>
      <c r="I46" s="14">
        <v>0</v>
      </c>
      <c r="J46" s="63">
        <v>0</v>
      </c>
      <c r="K46" s="38">
        <v>0</v>
      </c>
      <c r="L46" s="38">
        <v>0</v>
      </c>
      <c r="M46" s="70">
        <v>2120702</v>
      </c>
      <c r="N46" s="27" t="s">
        <v>2068</v>
      </c>
      <c r="O46" s="38">
        <v>0</v>
      </c>
      <c r="P46" s="63">
        <v>0</v>
      </c>
      <c r="Q46" s="63">
        <v>0</v>
      </c>
      <c r="R46" s="76">
        <v>0</v>
      </c>
      <c r="S46" s="63">
        <v>0</v>
      </c>
      <c r="T46" s="63">
        <v>0</v>
      </c>
      <c r="U46" s="63">
        <v>0</v>
      </c>
      <c r="V46" s="38">
        <v>0</v>
      </c>
      <c r="W46" s="27">
        <v>103014304</v>
      </c>
      <c r="X46" s="27" t="s">
        <v>2069</v>
      </c>
      <c r="Y46" s="38">
        <v>0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ht="14.25" spans="1:256">
      <c r="A47" s="27">
        <v>103014305</v>
      </c>
      <c r="B47" s="27" t="s">
        <v>2070</v>
      </c>
      <c r="C47" s="38">
        <v>0</v>
      </c>
      <c r="D47" s="38">
        <v>0</v>
      </c>
      <c r="E47" s="14">
        <v>0</v>
      </c>
      <c r="F47" s="63">
        <v>0</v>
      </c>
      <c r="G47" s="38">
        <v>0</v>
      </c>
      <c r="H47" s="14">
        <v>0</v>
      </c>
      <c r="I47" s="14">
        <v>0</v>
      </c>
      <c r="J47" s="63">
        <v>0</v>
      </c>
      <c r="K47" s="38">
        <v>0</v>
      </c>
      <c r="L47" s="38">
        <v>0</v>
      </c>
      <c r="M47" s="70">
        <v>2120704</v>
      </c>
      <c r="N47" s="27" t="s">
        <v>2071</v>
      </c>
      <c r="O47" s="38">
        <v>0</v>
      </c>
      <c r="P47" s="63">
        <v>0</v>
      </c>
      <c r="Q47" s="63">
        <v>0</v>
      </c>
      <c r="R47" s="76">
        <v>0</v>
      </c>
      <c r="S47" s="63">
        <v>0</v>
      </c>
      <c r="T47" s="63">
        <v>0</v>
      </c>
      <c r="U47" s="63">
        <v>0</v>
      </c>
      <c r="V47" s="38">
        <v>0</v>
      </c>
      <c r="W47" s="27">
        <v>103014305</v>
      </c>
      <c r="X47" s="27" t="s">
        <v>2070</v>
      </c>
      <c r="Y47" s="38">
        <v>0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ht="14.25" spans="1:256">
      <c r="A48" s="27">
        <v>103014399</v>
      </c>
      <c r="B48" s="27" t="s">
        <v>2072</v>
      </c>
      <c r="C48" s="38">
        <v>0</v>
      </c>
      <c r="D48" s="38">
        <v>0</v>
      </c>
      <c r="E48" s="14">
        <v>0</v>
      </c>
      <c r="F48" s="63">
        <v>0</v>
      </c>
      <c r="G48" s="38">
        <v>0</v>
      </c>
      <c r="H48" s="14">
        <v>0</v>
      </c>
      <c r="I48" s="14">
        <v>0</v>
      </c>
      <c r="J48" s="63">
        <v>0</v>
      </c>
      <c r="K48" s="38">
        <v>0</v>
      </c>
      <c r="L48" s="38">
        <v>0</v>
      </c>
      <c r="M48" s="70">
        <v>2120705</v>
      </c>
      <c r="N48" s="27" t="s">
        <v>2073</v>
      </c>
      <c r="O48" s="38">
        <v>0</v>
      </c>
      <c r="P48" s="63">
        <v>0</v>
      </c>
      <c r="Q48" s="63">
        <v>0</v>
      </c>
      <c r="R48" s="76">
        <v>0</v>
      </c>
      <c r="S48" s="63">
        <v>0</v>
      </c>
      <c r="T48" s="63">
        <v>0</v>
      </c>
      <c r="U48" s="63">
        <v>0</v>
      </c>
      <c r="V48" s="38">
        <v>0</v>
      </c>
      <c r="W48" s="27">
        <v>103014399</v>
      </c>
      <c r="X48" s="27" t="s">
        <v>2074</v>
      </c>
      <c r="Y48" s="38">
        <v>0</v>
      </c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</row>
    <row r="49" ht="14.25" spans="1:256">
      <c r="A49" s="27"/>
      <c r="B49" s="27"/>
      <c r="C49" s="65"/>
      <c r="D49" s="65"/>
      <c r="E49" s="65"/>
      <c r="F49" s="69"/>
      <c r="G49" s="66"/>
      <c r="H49" s="66"/>
      <c r="I49" s="65"/>
      <c r="J49" s="69"/>
      <c r="K49" s="65"/>
      <c r="L49" s="66"/>
      <c r="M49" s="70">
        <v>2120706</v>
      </c>
      <c r="N49" s="27" t="s">
        <v>1197</v>
      </c>
      <c r="O49" s="38">
        <v>0</v>
      </c>
      <c r="P49" s="63">
        <v>0</v>
      </c>
      <c r="Q49" s="63">
        <v>0</v>
      </c>
      <c r="R49" s="76">
        <v>0</v>
      </c>
      <c r="S49" s="63">
        <v>0</v>
      </c>
      <c r="T49" s="63">
        <v>0</v>
      </c>
      <c r="U49" s="63">
        <v>0</v>
      </c>
      <c r="V49" s="38">
        <v>0</v>
      </c>
      <c r="W49" s="27"/>
      <c r="X49" s="27"/>
      <c r="Y49" s="65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</row>
    <row r="50" ht="14.25" spans="1:256">
      <c r="A50" s="27"/>
      <c r="B50" s="27"/>
      <c r="C50" s="65"/>
      <c r="D50" s="65"/>
      <c r="E50" s="65"/>
      <c r="F50" s="69"/>
      <c r="G50" s="66"/>
      <c r="H50" s="66"/>
      <c r="I50" s="65"/>
      <c r="J50" s="69"/>
      <c r="K50" s="65"/>
      <c r="L50" s="66"/>
      <c r="M50" s="70">
        <v>2120799</v>
      </c>
      <c r="N50" s="27" t="s">
        <v>2075</v>
      </c>
      <c r="O50" s="38">
        <v>0</v>
      </c>
      <c r="P50" s="63">
        <v>0</v>
      </c>
      <c r="Q50" s="63">
        <v>0</v>
      </c>
      <c r="R50" s="76">
        <v>0</v>
      </c>
      <c r="S50" s="63">
        <v>0</v>
      </c>
      <c r="T50" s="63">
        <v>0</v>
      </c>
      <c r="U50" s="63">
        <v>0</v>
      </c>
      <c r="V50" s="38">
        <v>0</v>
      </c>
      <c r="W50" s="27"/>
      <c r="X50" s="27"/>
      <c r="Y50" s="65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ht="14.25" spans="1:256">
      <c r="A51" s="27"/>
      <c r="B51" s="27"/>
      <c r="C51" s="65"/>
      <c r="D51" s="65"/>
      <c r="E51" s="65"/>
      <c r="F51" s="69"/>
      <c r="G51" s="66"/>
      <c r="H51" s="66"/>
      <c r="I51" s="65"/>
      <c r="J51" s="69"/>
      <c r="K51" s="65"/>
      <c r="L51" s="66"/>
      <c r="M51" s="70">
        <v>232020209</v>
      </c>
      <c r="N51" s="47" t="s">
        <v>2076</v>
      </c>
      <c r="O51" s="74">
        <v>0</v>
      </c>
      <c r="P51" s="63">
        <v>0</v>
      </c>
      <c r="Q51" s="63">
        <v>0</v>
      </c>
      <c r="R51" s="76">
        <v>0</v>
      </c>
      <c r="S51" s="63">
        <v>0</v>
      </c>
      <c r="T51" s="63">
        <v>0</v>
      </c>
      <c r="U51" s="63">
        <v>0</v>
      </c>
      <c r="V51" s="38">
        <v>0</v>
      </c>
      <c r="W51" s="27"/>
      <c r="X51" s="27"/>
      <c r="Y51" s="65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ht="14.25" spans="1:256">
      <c r="A52" s="27"/>
      <c r="B52" s="27"/>
      <c r="C52" s="65"/>
      <c r="D52" s="65"/>
      <c r="E52" s="65"/>
      <c r="F52" s="65"/>
      <c r="G52" s="66"/>
      <c r="H52" s="66"/>
      <c r="I52" s="65"/>
      <c r="J52" s="65"/>
      <c r="K52" s="65"/>
      <c r="L52" s="66"/>
      <c r="M52" s="70">
        <v>233020209</v>
      </c>
      <c r="N52" s="79" t="s">
        <v>2077</v>
      </c>
      <c r="O52" s="76">
        <v>0</v>
      </c>
      <c r="P52" s="75">
        <v>0</v>
      </c>
      <c r="Q52" s="63">
        <v>0</v>
      </c>
      <c r="R52" s="76">
        <v>0</v>
      </c>
      <c r="S52" s="63">
        <v>0</v>
      </c>
      <c r="T52" s="63">
        <v>0</v>
      </c>
      <c r="U52" s="63">
        <v>0</v>
      </c>
      <c r="V52" s="76">
        <v>0</v>
      </c>
      <c r="W52" s="27"/>
      <c r="X52" s="27"/>
      <c r="Y52" s="65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ht="14.25" spans="1:256">
      <c r="A53" s="27">
        <v>1030148</v>
      </c>
      <c r="B53" s="47" t="s">
        <v>2078</v>
      </c>
      <c r="C53" s="11">
        <v>28000</v>
      </c>
      <c r="D53" s="11">
        <v>0</v>
      </c>
      <c r="E53" s="11">
        <v>0</v>
      </c>
      <c r="F53" s="68">
        <v>0</v>
      </c>
      <c r="G53" s="11">
        <v>0</v>
      </c>
      <c r="H53" s="11">
        <v>32500</v>
      </c>
      <c r="I53" s="11">
        <v>0</v>
      </c>
      <c r="J53" s="68">
        <v>0</v>
      </c>
      <c r="K53" s="11">
        <v>32</v>
      </c>
      <c r="L53" s="11">
        <v>0</v>
      </c>
      <c r="M53" s="70"/>
      <c r="N53" s="47" t="s">
        <v>2079</v>
      </c>
      <c r="O53" s="80">
        <v>33000</v>
      </c>
      <c r="P53" s="68">
        <v>0</v>
      </c>
      <c r="Q53" s="68">
        <v>0</v>
      </c>
      <c r="R53" s="11">
        <v>27500</v>
      </c>
      <c r="S53" s="11">
        <v>0</v>
      </c>
      <c r="T53" s="68">
        <v>32</v>
      </c>
      <c r="U53" s="68">
        <v>0</v>
      </c>
      <c r="V53" s="11">
        <v>0</v>
      </c>
      <c r="W53" s="27">
        <v>1030148</v>
      </c>
      <c r="X53" s="47" t="s">
        <v>2080</v>
      </c>
      <c r="Y53" s="11">
        <v>0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ht="14.25" spans="1:256">
      <c r="A54" s="27">
        <v>103014801</v>
      </c>
      <c r="B54" s="27" t="s">
        <v>2081</v>
      </c>
      <c r="C54" s="38">
        <v>28000</v>
      </c>
      <c r="D54" s="38">
        <v>0</v>
      </c>
      <c r="E54" s="14">
        <v>0</v>
      </c>
      <c r="F54" s="63">
        <v>0</v>
      </c>
      <c r="G54" s="38">
        <v>0</v>
      </c>
      <c r="H54" s="14">
        <v>32500</v>
      </c>
      <c r="I54" s="14">
        <v>0</v>
      </c>
      <c r="J54" s="63">
        <v>0</v>
      </c>
      <c r="K54" s="38">
        <v>0</v>
      </c>
      <c r="L54" s="38">
        <v>0</v>
      </c>
      <c r="M54" s="70">
        <v>21208</v>
      </c>
      <c r="N54" s="47" t="s">
        <v>2082</v>
      </c>
      <c r="O54" s="11">
        <v>33000</v>
      </c>
      <c r="P54" s="68">
        <v>0</v>
      </c>
      <c r="Q54" s="68">
        <v>0</v>
      </c>
      <c r="R54" s="11">
        <v>27500</v>
      </c>
      <c r="S54" s="11">
        <v>0</v>
      </c>
      <c r="T54" s="68">
        <v>0</v>
      </c>
      <c r="U54" s="68">
        <v>0</v>
      </c>
      <c r="V54" s="11">
        <v>0</v>
      </c>
      <c r="W54" s="27">
        <v>103014801</v>
      </c>
      <c r="X54" s="27" t="s">
        <v>2083</v>
      </c>
      <c r="Y54" s="38">
        <v>0</v>
      </c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ht="14.25" spans="1:256">
      <c r="A55" s="27">
        <v>103014802</v>
      </c>
      <c r="B55" s="27" t="s">
        <v>2084</v>
      </c>
      <c r="C55" s="38">
        <v>0</v>
      </c>
      <c r="D55" s="38">
        <v>0</v>
      </c>
      <c r="E55" s="14">
        <v>0</v>
      </c>
      <c r="F55" s="63">
        <v>0</v>
      </c>
      <c r="G55" s="38">
        <v>0</v>
      </c>
      <c r="H55" s="14">
        <v>0</v>
      </c>
      <c r="I55" s="14">
        <v>0</v>
      </c>
      <c r="J55" s="63">
        <v>0</v>
      </c>
      <c r="K55" s="38">
        <v>0</v>
      </c>
      <c r="L55" s="38">
        <v>0</v>
      </c>
      <c r="M55" s="70">
        <v>2120801</v>
      </c>
      <c r="N55" s="27" t="s">
        <v>2085</v>
      </c>
      <c r="O55" s="38">
        <v>33000</v>
      </c>
      <c r="P55" s="63">
        <v>0</v>
      </c>
      <c r="Q55" s="63">
        <v>0</v>
      </c>
      <c r="R55" s="76">
        <v>27500</v>
      </c>
      <c r="S55" s="63">
        <v>0</v>
      </c>
      <c r="T55" s="63">
        <v>0</v>
      </c>
      <c r="U55" s="63">
        <v>0</v>
      </c>
      <c r="V55" s="38">
        <v>0</v>
      </c>
      <c r="W55" s="27">
        <v>103014802</v>
      </c>
      <c r="X55" s="27" t="s">
        <v>2084</v>
      </c>
      <c r="Y55" s="38">
        <v>0</v>
      </c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ht="14.25" spans="1:256">
      <c r="A56" s="27">
        <v>103014803</v>
      </c>
      <c r="B56" s="27" t="s">
        <v>2086</v>
      </c>
      <c r="C56" s="38">
        <v>0</v>
      </c>
      <c r="D56" s="38">
        <v>0</v>
      </c>
      <c r="E56" s="14">
        <v>0</v>
      </c>
      <c r="F56" s="63">
        <v>0</v>
      </c>
      <c r="G56" s="38">
        <v>0</v>
      </c>
      <c r="H56" s="14">
        <v>0</v>
      </c>
      <c r="I56" s="14">
        <v>0</v>
      </c>
      <c r="J56" s="63">
        <v>0</v>
      </c>
      <c r="K56" s="38">
        <v>0</v>
      </c>
      <c r="L56" s="38">
        <v>0</v>
      </c>
      <c r="M56" s="70">
        <v>2120802</v>
      </c>
      <c r="N56" s="27" t="s">
        <v>2087</v>
      </c>
      <c r="O56" s="38">
        <v>0</v>
      </c>
      <c r="P56" s="63">
        <v>0</v>
      </c>
      <c r="Q56" s="63">
        <v>0</v>
      </c>
      <c r="R56" s="76">
        <v>0</v>
      </c>
      <c r="S56" s="63">
        <v>0</v>
      </c>
      <c r="T56" s="63">
        <v>0</v>
      </c>
      <c r="U56" s="63">
        <v>0</v>
      </c>
      <c r="V56" s="38">
        <v>0</v>
      </c>
      <c r="W56" s="27">
        <v>103014803</v>
      </c>
      <c r="X56" s="27" t="s">
        <v>2088</v>
      </c>
      <c r="Y56" s="38">
        <v>0</v>
      </c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ht="14.25" spans="1:256">
      <c r="A57" s="27">
        <v>103014898</v>
      </c>
      <c r="B57" s="27" t="s">
        <v>2089</v>
      </c>
      <c r="C57" s="38">
        <v>0</v>
      </c>
      <c r="D57" s="38">
        <v>0</v>
      </c>
      <c r="E57" s="14">
        <v>0</v>
      </c>
      <c r="F57" s="63">
        <v>0</v>
      </c>
      <c r="G57" s="38">
        <v>0</v>
      </c>
      <c r="H57" s="14">
        <v>0</v>
      </c>
      <c r="I57" s="14">
        <v>0</v>
      </c>
      <c r="J57" s="63">
        <v>0</v>
      </c>
      <c r="K57" s="38">
        <v>0</v>
      </c>
      <c r="L57" s="38">
        <v>0</v>
      </c>
      <c r="M57" s="70">
        <v>2120803</v>
      </c>
      <c r="N57" s="27" t="s">
        <v>2090</v>
      </c>
      <c r="O57" s="38">
        <v>0</v>
      </c>
      <c r="P57" s="63">
        <v>0</v>
      </c>
      <c r="Q57" s="63">
        <v>0</v>
      </c>
      <c r="R57" s="76">
        <v>0</v>
      </c>
      <c r="S57" s="63">
        <v>0</v>
      </c>
      <c r="T57" s="63">
        <v>0</v>
      </c>
      <c r="U57" s="63">
        <v>0</v>
      </c>
      <c r="V57" s="38">
        <v>0</v>
      </c>
      <c r="W57" s="27">
        <v>103014898</v>
      </c>
      <c r="X57" s="27" t="s">
        <v>2089</v>
      </c>
      <c r="Y57" s="38">
        <v>0</v>
      </c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ht="14.25" spans="1:256">
      <c r="A58" s="27">
        <v>103014899</v>
      </c>
      <c r="B58" s="27" t="s">
        <v>2091</v>
      </c>
      <c r="C58" s="38">
        <v>0</v>
      </c>
      <c r="D58" s="38">
        <v>0</v>
      </c>
      <c r="E58" s="14">
        <v>0</v>
      </c>
      <c r="F58" s="63">
        <v>0</v>
      </c>
      <c r="G58" s="38">
        <v>0</v>
      </c>
      <c r="H58" s="14">
        <v>0</v>
      </c>
      <c r="I58" s="14">
        <v>0</v>
      </c>
      <c r="J58" s="63">
        <v>0</v>
      </c>
      <c r="K58" s="38">
        <v>32</v>
      </c>
      <c r="L58" s="38">
        <v>0</v>
      </c>
      <c r="M58" s="70">
        <v>2120804</v>
      </c>
      <c r="N58" s="27" t="s">
        <v>2092</v>
      </c>
      <c r="O58" s="38">
        <v>0</v>
      </c>
      <c r="P58" s="63">
        <v>0</v>
      </c>
      <c r="Q58" s="63">
        <v>0</v>
      </c>
      <c r="R58" s="76">
        <v>0</v>
      </c>
      <c r="S58" s="63">
        <v>0</v>
      </c>
      <c r="T58" s="63">
        <v>0</v>
      </c>
      <c r="U58" s="63">
        <v>0</v>
      </c>
      <c r="V58" s="38">
        <v>0</v>
      </c>
      <c r="W58" s="27">
        <v>103014899</v>
      </c>
      <c r="X58" s="27" t="s">
        <v>2093</v>
      </c>
      <c r="Y58" s="38">
        <v>0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ht="14.25" spans="1:256">
      <c r="A59" s="27"/>
      <c r="B59" s="27"/>
      <c r="C59" s="65"/>
      <c r="D59" s="65"/>
      <c r="E59" s="65"/>
      <c r="F59" s="69"/>
      <c r="G59" s="66"/>
      <c r="H59" s="66"/>
      <c r="I59" s="65"/>
      <c r="J59" s="69"/>
      <c r="K59" s="65"/>
      <c r="L59" s="66"/>
      <c r="M59" s="70">
        <v>2120805</v>
      </c>
      <c r="N59" s="27" t="s">
        <v>2094</v>
      </c>
      <c r="O59" s="38">
        <v>0</v>
      </c>
      <c r="P59" s="63">
        <v>0</v>
      </c>
      <c r="Q59" s="63">
        <v>0</v>
      </c>
      <c r="R59" s="76">
        <v>0</v>
      </c>
      <c r="S59" s="63">
        <v>0</v>
      </c>
      <c r="T59" s="63">
        <v>0</v>
      </c>
      <c r="U59" s="63">
        <v>0</v>
      </c>
      <c r="V59" s="38">
        <v>0</v>
      </c>
      <c r="W59" s="27"/>
      <c r="X59" s="27"/>
      <c r="Y59" s="65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ht="14.25" spans="1:256">
      <c r="A60" s="27"/>
      <c r="B60" s="27"/>
      <c r="C60" s="65"/>
      <c r="D60" s="65"/>
      <c r="E60" s="65"/>
      <c r="F60" s="69"/>
      <c r="G60" s="66"/>
      <c r="H60" s="66"/>
      <c r="I60" s="65"/>
      <c r="J60" s="69"/>
      <c r="K60" s="65"/>
      <c r="L60" s="66"/>
      <c r="M60" s="70">
        <v>2120806</v>
      </c>
      <c r="N60" s="27" t="s">
        <v>2095</v>
      </c>
      <c r="O60" s="38">
        <v>0</v>
      </c>
      <c r="P60" s="63">
        <v>0</v>
      </c>
      <c r="Q60" s="63">
        <v>0</v>
      </c>
      <c r="R60" s="76">
        <v>0</v>
      </c>
      <c r="S60" s="63">
        <v>0</v>
      </c>
      <c r="T60" s="63">
        <v>0</v>
      </c>
      <c r="U60" s="63">
        <v>0</v>
      </c>
      <c r="V60" s="38">
        <v>0</v>
      </c>
      <c r="W60" s="27"/>
      <c r="X60" s="27"/>
      <c r="Y60" s="65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ht="14.25" spans="1:256">
      <c r="A61" s="27"/>
      <c r="B61" s="27"/>
      <c r="C61" s="65"/>
      <c r="D61" s="65"/>
      <c r="E61" s="65"/>
      <c r="F61" s="65"/>
      <c r="G61" s="66"/>
      <c r="H61" s="66"/>
      <c r="I61" s="65"/>
      <c r="J61" s="65"/>
      <c r="K61" s="65"/>
      <c r="L61" s="66"/>
      <c r="M61" s="70">
        <v>2120807</v>
      </c>
      <c r="N61" s="27" t="s">
        <v>2068</v>
      </c>
      <c r="O61" s="38">
        <v>0</v>
      </c>
      <c r="P61" s="63">
        <v>0</v>
      </c>
      <c r="Q61" s="63">
        <v>0</v>
      </c>
      <c r="R61" s="76">
        <v>0</v>
      </c>
      <c r="S61" s="63">
        <v>0</v>
      </c>
      <c r="T61" s="63">
        <v>0</v>
      </c>
      <c r="U61" s="63">
        <v>0</v>
      </c>
      <c r="V61" s="38">
        <v>0</v>
      </c>
      <c r="W61" s="27"/>
      <c r="X61" s="27"/>
      <c r="Y61" s="65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ht="14.25" spans="1:256">
      <c r="A62" s="27"/>
      <c r="B62" s="27"/>
      <c r="C62" s="65"/>
      <c r="D62" s="65"/>
      <c r="E62" s="65"/>
      <c r="F62" s="65"/>
      <c r="G62" s="66"/>
      <c r="H62" s="66"/>
      <c r="I62" s="65"/>
      <c r="J62" s="65"/>
      <c r="K62" s="65"/>
      <c r="L62" s="66"/>
      <c r="M62" s="70">
        <v>2120809</v>
      </c>
      <c r="N62" s="27" t="s">
        <v>2096</v>
      </c>
      <c r="O62" s="38">
        <v>0</v>
      </c>
      <c r="P62" s="63">
        <v>0</v>
      </c>
      <c r="Q62" s="63">
        <v>0</v>
      </c>
      <c r="R62" s="76">
        <v>0</v>
      </c>
      <c r="S62" s="63">
        <v>0</v>
      </c>
      <c r="T62" s="63">
        <v>0</v>
      </c>
      <c r="U62" s="63">
        <v>0</v>
      </c>
      <c r="V62" s="38">
        <v>0</v>
      </c>
      <c r="W62" s="27"/>
      <c r="X62" s="27"/>
      <c r="Y62" s="65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ht="14.25" spans="1:256">
      <c r="A63" s="27"/>
      <c r="B63" s="27"/>
      <c r="C63" s="65"/>
      <c r="D63" s="65"/>
      <c r="E63" s="65"/>
      <c r="F63" s="65"/>
      <c r="G63" s="66"/>
      <c r="H63" s="66"/>
      <c r="I63" s="65"/>
      <c r="J63" s="65"/>
      <c r="K63" s="65"/>
      <c r="L63" s="66"/>
      <c r="M63" s="70">
        <v>2120810</v>
      </c>
      <c r="N63" s="27" t="s">
        <v>2097</v>
      </c>
      <c r="O63" s="38">
        <v>0</v>
      </c>
      <c r="P63" s="63">
        <v>0</v>
      </c>
      <c r="Q63" s="63">
        <v>0</v>
      </c>
      <c r="R63" s="76">
        <v>0</v>
      </c>
      <c r="S63" s="63">
        <v>0</v>
      </c>
      <c r="T63" s="63">
        <v>0</v>
      </c>
      <c r="U63" s="63">
        <v>0</v>
      </c>
      <c r="V63" s="38">
        <v>0</v>
      </c>
      <c r="W63" s="27"/>
      <c r="X63" s="27"/>
      <c r="Y63" s="65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ht="14.25" spans="1:256">
      <c r="A64" s="27"/>
      <c r="B64" s="27"/>
      <c r="C64" s="65"/>
      <c r="D64" s="65"/>
      <c r="E64" s="65"/>
      <c r="F64" s="65"/>
      <c r="G64" s="66"/>
      <c r="H64" s="66"/>
      <c r="I64" s="65"/>
      <c r="J64" s="65"/>
      <c r="K64" s="65"/>
      <c r="L64" s="66"/>
      <c r="M64" s="70">
        <v>2120811</v>
      </c>
      <c r="N64" s="27" t="s">
        <v>2071</v>
      </c>
      <c r="O64" s="38">
        <v>0</v>
      </c>
      <c r="P64" s="63">
        <v>0</v>
      </c>
      <c r="Q64" s="63">
        <v>0</v>
      </c>
      <c r="R64" s="76">
        <v>0</v>
      </c>
      <c r="S64" s="63">
        <v>0</v>
      </c>
      <c r="T64" s="63">
        <v>0</v>
      </c>
      <c r="U64" s="63">
        <v>0</v>
      </c>
      <c r="V64" s="38">
        <v>0</v>
      </c>
      <c r="W64" s="27"/>
      <c r="X64" s="27"/>
      <c r="Y64" s="65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ht="14.25" spans="1:256">
      <c r="A65" s="27"/>
      <c r="B65" s="27"/>
      <c r="C65" s="65"/>
      <c r="D65" s="65"/>
      <c r="E65" s="65"/>
      <c r="F65" s="65"/>
      <c r="G65" s="66"/>
      <c r="H65" s="66"/>
      <c r="I65" s="65"/>
      <c r="J65" s="65"/>
      <c r="K65" s="65"/>
      <c r="L65" s="66"/>
      <c r="M65" s="70">
        <v>2120813</v>
      </c>
      <c r="N65" s="27" t="s">
        <v>1197</v>
      </c>
      <c r="O65" s="38">
        <v>0</v>
      </c>
      <c r="P65" s="63">
        <v>0</v>
      </c>
      <c r="Q65" s="63">
        <v>0</v>
      </c>
      <c r="R65" s="76">
        <v>0</v>
      </c>
      <c r="S65" s="63">
        <v>0</v>
      </c>
      <c r="T65" s="63">
        <v>0</v>
      </c>
      <c r="U65" s="63">
        <v>0</v>
      </c>
      <c r="V65" s="38">
        <v>0</v>
      </c>
      <c r="W65" s="27"/>
      <c r="X65" s="27"/>
      <c r="Y65" s="65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ht="14.25" spans="1:256">
      <c r="A66" s="27"/>
      <c r="B66" s="27"/>
      <c r="C66" s="65"/>
      <c r="D66" s="65"/>
      <c r="E66" s="65"/>
      <c r="F66" s="65"/>
      <c r="G66" s="66"/>
      <c r="H66" s="66"/>
      <c r="I66" s="65"/>
      <c r="J66" s="65"/>
      <c r="K66" s="65"/>
      <c r="L66" s="66"/>
      <c r="M66" s="70" t="s">
        <v>2098</v>
      </c>
      <c r="N66" s="27" t="s">
        <v>2099</v>
      </c>
      <c r="O66" s="38">
        <v>0</v>
      </c>
      <c r="P66" s="63">
        <v>0</v>
      </c>
      <c r="Q66" s="63">
        <v>0</v>
      </c>
      <c r="R66" s="76">
        <v>0</v>
      </c>
      <c r="S66" s="63">
        <v>0</v>
      </c>
      <c r="T66" s="63">
        <v>0</v>
      </c>
      <c r="U66" s="63">
        <v>0</v>
      </c>
      <c r="V66" s="38">
        <v>0</v>
      </c>
      <c r="W66" s="27"/>
      <c r="X66" s="27"/>
      <c r="Y66" s="65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ht="14.25" spans="1:256">
      <c r="A67" s="27"/>
      <c r="B67" s="27"/>
      <c r="C67" s="65"/>
      <c r="D67" s="65"/>
      <c r="E67" s="65"/>
      <c r="F67" s="65"/>
      <c r="G67" s="66"/>
      <c r="H67" s="66"/>
      <c r="I67" s="65"/>
      <c r="J67" s="65"/>
      <c r="K67" s="65"/>
      <c r="L67" s="66"/>
      <c r="M67" s="70">
        <v>232020211</v>
      </c>
      <c r="N67" s="47" t="s">
        <v>2100</v>
      </c>
      <c r="O67" s="38">
        <v>0</v>
      </c>
      <c r="P67" s="63">
        <v>0</v>
      </c>
      <c r="Q67" s="63">
        <v>0</v>
      </c>
      <c r="R67" s="76">
        <v>0</v>
      </c>
      <c r="S67" s="63">
        <v>0</v>
      </c>
      <c r="T67" s="63">
        <v>0</v>
      </c>
      <c r="U67" s="63">
        <v>0</v>
      </c>
      <c r="V67" s="38">
        <v>0</v>
      </c>
      <c r="W67" s="27"/>
      <c r="X67" s="27"/>
      <c r="Y67" s="65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ht="14.25" spans="1:256">
      <c r="A68" s="27"/>
      <c r="B68" s="27"/>
      <c r="C68" s="65"/>
      <c r="D68" s="65"/>
      <c r="E68" s="65"/>
      <c r="F68" s="65"/>
      <c r="G68" s="66"/>
      <c r="H68" s="66"/>
      <c r="I68" s="65"/>
      <c r="J68" s="65"/>
      <c r="K68" s="65"/>
      <c r="L68" s="66"/>
      <c r="M68" s="70">
        <v>233020211</v>
      </c>
      <c r="N68" s="47" t="s">
        <v>2101</v>
      </c>
      <c r="O68" s="76">
        <v>0</v>
      </c>
      <c r="P68" s="63">
        <v>0</v>
      </c>
      <c r="Q68" s="63">
        <v>0</v>
      </c>
      <c r="R68" s="76">
        <v>0</v>
      </c>
      <c r="S68" s="63">
        <v>0</v>
      </c>
      <c r="T68" s="63">
        <v>32</v>
      </c>
      <c r="U68" s="63">
        <v>0</v>
      </c>
      <c r="V68" s="76">
        <v>0</v>
      </c>
      <c r="W68" s="27"/>
      <c r="X68" s="27"/>
      <c r="Y68" s="65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ht="14.25" spans="1:256">
      <c r="A69" s="27">
        <v>1030144</v>
      </c>
      <c r="B69" s="47" t="s">
        <v>2102</v>
      </c>
      <c r="C69" s="38">
        <v>204</v>
      </c>
      <c r="D69" s="38">
        <v>0</v>
      </c>
      <c r="E69" s="14">
        <v>0</v>
      </c>
      <c r="F69" s="63">
        <v>0</v>
      </c>
      <c r="G69" s="38">
        <v>0</v>
      </c>
      <c r="H69" s="14">
        <v>0</v>
      </c>
      <c r="I69" s="14">
        <v>0</v>
      </c>
      <c r="J69" s="63">
        <v>0</v>
      </c>
      <c r="K69" s="38">
        <v>0</v>
      </c>
      <c r="L69" s="38">
        <v>0</v>
      </c>
      <c r="M69" s="70"/>
      <c r="N69" s="47" t="s">
        <v>2103</v>
      </c>
      <c r="O69" s="11">
        <v>204</v>
      </c>
      <c r="P69" s="68">
        <v>0</v>
      </c>
      <c r="Q69" s="68">
        <v>0</v>
      </c>
      <c r="R69" s="11">
        <v>0</v>
      </c>
      <c r="S69" s="11">
        <v>0</v>
      </c>
      <c r="T69" s="68">
        <v>0</v>
      </c>
      <c r="U69" s="68">
        <v>0</v>
      </c>
      <c r="V69" s="11">
        <v>0</v>
      </c>
      <c r="W69" s="27">
        <v>1030144</v>
      </c>
      <c r="X69" s="47" t="s">
        <v>2104</v>
      </c>
      <c r="Y69" s="11">
        <v>0</v>
      </c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ht="14.25" spans="1:256">
      <c r="A70" s="27"/>
      <c r="B70" s="47"/>
      <c r="C70" s="65"/>
      <c r="D70" s="65"/>
      <c r="E70" s="65"/>
      <c r="F70" s="65"/>
      <c r="G70" s="66"/>
      <c r="H70" s="66"/>
      <c r="I70" s="65"/>
      <c r="J70" s="65"/>
      <c r="K70" s="65"/>
      <c r="L70" s="66"/>
      <c r="M70" s="70">
        <v>21209</v>
      </c>
      <c r="N70" s="47" t="s">
        <v>2105</v>
      </c>
      <c r="O70" s="11">
        <v>204</v>
      </c>
      <c r="P70" s="68">
        <v>0</v>
      </c>
      <c r="Q70" s="68">
        <v>0</v>
      </c>
      <c r="R70" s="11">
        <v>0</v>
      </c>
      <c r="S70" s="11">
        <v>0</v>
      </c>
      <c r="T70" s="68">
        <v>0</v>
      </c>
      <c r="U70" s="68">
        <v>0</v>
      </c>
      <c r="V70" s="11">
        <v>0</v>
      </c>
      <c r="W70" s="27"/>
      <c r="X70" s="47"/>
      <c r="Y70" s="65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ht="14.25" spans="1:256">
      <c r="A71" s="27"/>
      <c r="B71" s="47"/>
      <c r="C71" s="65"/>
      <c r="D71" s="65"/>
      <c r="E71" s="65"/>
      <c r="F71" s="65"/>
      <c r="G71" s="66"/>
      <c r="H71" s="66"/>
      <c r="I71" s="65"/>
      <c r="J71" s="65"/>
      <c r="K71" s="65"/>
      <c r="L71" s="66"/>
      <c r="M71" s="70">
        <v>2120901</v>
      </c>
      <c r="N71" s="27" t="s">
        <v>2106</v>
      </c>
      <c r="O71" s="38">
        <v>204</v>
      </c>
      <c r="P71" s="63">
        <v>0</v>
      </c>
      <c r="Q71" s="63">
        <v>0</v>
      </c>
      <c r="R71" s="76">
        <v>0</v>
      </c>
      <c r="S71" s="63">
        <v>0</v>
      </c>
      <c r="T71" s="63">
        <v>0</v>
      </c>
      <c r="U71" s="63">
        <v>0</v>
      </c>
      <c r="V71" s="38">
        <v>0</v>
      </c>
      <c r="W71" s="27"/>
      <c r="X71" s="47"/>
      <c r="Y71" s="65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ht="14.25" spans="1:256">
      <c r="A72" s="27"/>
      <c r="B72" s="47"/>
      <c r="C72" s="65"/>
      <c r="D72" s="65"/>
      <c r="E72" s="65"/>
      <c r="F72" s="65"/>
      <c r="G72" s="66"/>
      <c r="H72" s="66"/>
      <c r="I72" s="65"/>
      <c r="J72" s="65"/>
      <c r="K72" s="65"/>
      <c r="L72" s="66"/>
      <c r="M72" s="70">
        <v>2120902</v>
      </c>
      <c r="N72" s="27" t="s">
        <v>2107</v>
      </c>
      <c r="O72" s="38">
        <v>0</v>
      </c>
      <c r="P72" s="63">
        <v>0</v>
      </c>
      <c r="Q72" s="63">
        <v>0</v>
      </c>
      <c r="R72" s="76">
        <v>0</v>
      </c>
      <c r="S72" s="63">
        <v>0</v>
      </c>
      <c r="T72" s="63">
        <v>0</v>
      </c>
      <c r="U72" s="63">
        <v>0</v>
      </c>
      <c r="V72" s="38">
        <v>0</v>
      </c>
      <c r="W72" s="27"/>
      <c r="X72" s="47"/>
      <c r="Y72" s="65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ht="14.25" spans="1:256">
      <c r="A73" s="27"/>
      <c r="B73" s="47"/>
      <c r="C73" s="65"/>
      <c r="D73" s="65"/>
      <c r="E73" s="65"/>
      <c r="F73" s="65"/>
      <c r="G73" s="66"/>
      <c r="H73" s="66"/>
      <c r="I73" s="65"/>
      <c r="J73" s="65"/>
      <c r="K73" s="65"/>
      <c r="L73" s="66"/>
      <c r="M73" s="70">
        <v>2120903</v>
      </c>
      <c r="N73" s="27" t="s">
        <v>2108</v>
      </c>
      <c r="O73" s="38">
        <v>0</v>
      </c>
      <c r="P73" s="63">
        <v>0</v>
      </c>
      <c r="Q73" s="63">
        <v>0</v>
      </c>
      <c r="R73" s="76">
        <v>0</v>
      </c>
      <c r="S73" s="63">
        <v>0</v>
      </c>
      <c r="T73" s="63">
        <v>0</v>
      </c>
      <c r="U73" s="63">
        <v>0</v>
      </c>
      <c r="V73" s="38">
        <v>0</v>
      </c>
      <c r="W73" s="27"/>
      <c r="X73" s="47"/>
      <c r="Y73" s="65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ht="14.25" spans="1:256">
      <c r="A74" s="27"/>
      <c r="B74" s="47"/>
      <c r="C74" s="65"/>
      <c r="D74" s="65"/>
      <c r="E74" s="65"/>
      <c r="F74" s="65"/>
      <c r="G74" s="66"/>
      <c r="H74" s="66"/>
      <c r="I74" s="65"/>
      <c r="J74" s="65"/>
      <c r="K74" s="65"/>
      <c r="L74" s="66"/>
      <c r="M74" s="70">
        <v>2120904</v>
      </c>
      <c r="N74" s="27" t="s">
        <v>2109</v>
      </c>
      <c r="O74" s="38">
        <v>0</v>
      </c>
      <c r="P74" s="63">
        <v>0</v>
      </c>
      <c r="Q74" s="63">
        <v>0</v>
      </c>
      <c r="R74" s="76">
        <v>0</v>
      </c>
      <c r="S74" s="63">
        <v>0</v>
      </c>
      <c r="T74" s="63">
        <v>0</v>
      </c>
      <c r="U74" s="63">
        <v>0</v>
      </c>
      <c r="V74" s="38">
        <v>0</v>
      </c>
      <c r="W74" s="27"/>
      <c r="X74" s="47"/>
      <c r="Y74" s="65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ht="14.25" spans="1:256">
      <c r="A75" s="27"/>
      <c r="B75" s="47"/>
      <c r="C75" s="65"/>
      <c r="D75" s="65"/>
      <c r="E75" s="65"/>
      <c r="F75" s="65"/>
      <c r="G75" s="66"/>
      <c r="H75" s="66"/>
      <c r="I75" s="65"/>
      <c r="J75" s="65"/>
      <c r="K75" s="65"/>
      <c r="L75" s="66"/>
      <c r="M75" s="70">
        <v>2120999</v>
      </c>
      <c r="N75" s="27" t="s">
        <v>2110</v>
      </c>
      <c r="O75" s="38">
        <v>0</v>
      </c>
      <c r="P75" s="63">
        <v>0</v>
      </c>
      <c r="Q75" s="63">
        <v>0</v>
      </c>
      <c r="R75" s="76">
        <v>0</v>
      </c>
      <c r="S75" s="63">
        <v>0</v>
      </c>
      <c r="T75" s="63">
        <v>0</v>
      </c>
      <c r="U75" s="63">
        <v>0</v>
      </c>
      <c r="V75" s="38">
        <v>0</v>
      </c>
      <c r="W75" s="27"/>
      <c r="X75" s="47"/>
      <c r="Y75" s="65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ht="14.25" spans="1:256">
      <c r="A76" s="27"/>
      <c r="B76" s="47"/>
      <c r="C76" s="65"/>
      <c r="D76" s="65"/>
      <c r="E76" s="65"/>
      <c r="F76" s="65"/>
      <c r="G76" s="66"/>
      <c r="H76" s="66"/>
      <c r="I76" s="65"/>
      <c r="J76" s="65"/>
      <c r="K76" s="65"/>
      <c r="L76" s="66"/>
      <c r="M76" s="70">
        <v>232020210</v>
      </c>
      <c r="N76" s="47" t="s">
        <v>2111</v>
      </c>
      <c r="O76" s="38">
        <v>0</v>
      </c>
      <c r="P76" s="63">
        <v>0</v>
      </c>
      <c r="Q76" s="63">
        <v>0</v>
      </c>
      <c r="R76" s="76">
        <v>0</v>
      </c>
      <c r="S76" s="63">
        <v>0</v>
      </c>
      <c r="T76" s="63">
        <v>0</v>
      </c>
      <c r="U76" s="63">
        <v>0</v>
      </c>
      <c r="V76" s="38">
        <v>0</v>
      </c>
      <c r="W76" s="27"/>
      <c r="X76" s="47"/>
      <c r="Y76" s="65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ht="14.25" spans="1:256">
      <c r="A77" s="27"/>
      <c r="B77" s="47"/>
      <c r="C77" s="65"/>
      <c r="D77" s="65"/>
      <c r="E77" s="65"/>
      <c r="F77" s="65"/>
      <c r="G77" s="66"/>
      <c r="H77" s="66"/>
      <c r="I77" s="65"/>
      <c r="J77" s="65"/>
      <c r="K77" s="65"/>
      <c r="L77" s="66"/>
      <c r="M77" s="70">
        <v>233020210</v>
      </c>
      <c r="N77" s="47" t="s">
        <v>2112</v>
      </c>
      <c r="O77" s="76">
        <v>0</v>
      </c>
      <c r="P77" s="63">
        <v>0</v>
      </c>
      <c r="Q77" s="63">
        <v>0</v>
      </c>
      <c r="R77" s="76">
        <v>0</v>
      </c>
      <c r="S77" s="63">
        <v>0</v>
      </c>
      <c r="T77" s="63">
        <v>0</v>
      </c>
      <c r="U77" s="63">
        <v>0</v>
      </c>
      <c r="V77" s="76">
        <v>0</v>
      </c>
      <c r="W77" s="27"/>
      <c r="X77" s="47"/>
      <c r="Y77" s="65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ht="14.25" spans="1:256">
      <c r="A78" s="27">
        <v>1030146</v>
      </c>
      <c r="B78" s="47" t="s">
        <v>2113</v>
      </c>
      <c r="C78" s="38">
        <v>0</v>
      </c>
      <c r="D78" s="38">
        <v>0</v>
      </c>
      <c r="E78" s="14">
        <v>0</v>
      </c>
      <c r="F78" s="63">
        <v>0</v>
      </c>
      <c r="G78" s="38">
        <v>0</v>
      </c>
      <c r="H78" s="14">
        <v>0</v>
      </c>
      <c r="I78" s="14">
        <v>0</v>
      </c>
      <c r="J78" s="63">
        <v>0</v>
      </c>
      <c r="K78" s="38">
        <v>0</v>
      </c>
      <c r="L78" s="38">
        <v>0</v>
      </c>
      <c r="M78" s="70"/>
      <c r="N78" s="47" t="s">
        <v>2114</v>
      </c>
      <c r="O78" s="11">
        <v>0</v>
      </c>
      <c r="P78" s="68">
        <v>0</v>
      </c>
      <c r="Q78" s="68">
        <v>0</v>
      </c>
      <c r="R78" s="11">
        <v>0</v>
      </c>
      <c r="S78" s="11">
        <v>0</v>
      </c>
      <c r="T78" s="68">
        <v>0</v>
      </c>
      <c r="U78" s="68">
        <v>0</v>
      </c>
      <c r="V78" s="11">
        <v>0</v>
      </c>
      <c r="W78" s="27">
        <v>1030146</v>
      </c>
      <c r="X78" s="47" t="s">
        <v>2115</v>
      </c>
      <c r="Y78" s="11">
        <v>0</v>
      </c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ht="14.25" spans="1:256">
      <c r="A79" s="27"/>
      <c r="B79" s="27"/>
      <c r="C79" s="65"/>
      <c r="D79" s="65"/>
      <c r="E79" s="65"/>
      <c r="F79" s="65"/>
      <c r="G79" s="66"/>
      <c r="H79" s="66"/>
      <c r="I79" s="65"/>
      <c r="J79" s="65"/>
      <c r="K79" s="65"/>
      <c r="L79" s="66"/>
      <c r="M79" s="70">
        <v>21210</v>
      </c>
      <c r="N79" s="47" t="s">
        <v>2116</v>
      </c>
      <c r="O79" s="11">
        <v>0</v>
      </c>
      <c r="P79" s="68">
        <v>0</v>
      </c>
      <c r="Q79" s="68">
        <v>0</v>
      </c>
      <c r="R79" s="11">
        <v>0</v>
      </c>
      <c r="S79" s="11">
        <v>0</v>
      </c>
      <c r="T79" s="68">
        <v>0</v>
      </c>
      <c r="U79" s="68">
        <v>0</v>
      </c>
      <c r="V79" s="11">
        <v>0</v>
      </c>
      <c r="W79" s="27"/>
      <c r="X79" s="27"/>
      <c r="Y79" s="65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ht="14.25" spans="1:256">
      <c r="A80" s="27"/>
      <c r="B80" s="27"/>
      <c r="C80" s="65"/>
      <c r="D80" s="65"/>
      <c r="E80" s="65"/>
      <c r="F80" s="65"/>
      <c r="G80" s="66"/>
      <c r="H80" s="66"/>
      <c r="I80" s="65"/>
      <c r="J80" s="65"/>
      <c r="K80" s="65"/>
      <c r="L80" s="66"/>
      <c r="M80" s="70">
        <v>2121001</v>
      </c>
      <c r="N80" s="27" t="s">
        <v>2085</v>
      </c>
      <c r="O80" s="38">
        <v>0</v>
      </c>
      <c r="P80" s="63">
        <v>0</v>
      </c>
      <c r="Q80" s="63">
        <v>0</v>
      </c>
      <c r="R80" s="76">
        <v>0</v>
      </c>
      <c r="S80" s="63">
        <v>0</v>
      </c>
      <c r="T80" s="63">
        <v>0</v>
      </c>
      <c r="U80" s="63">
        <v>0</v>
      </c>
      <c r="V80" s="38">
        <v>0</v>
      </c>
      <c r="W80" s="27"/>
      <c r="X80" s="27"/>
      <c r="Y80" s="65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</row>
    <row r="81" ht="14.25" spans="1:256">
      <c r="A81" s="27"/>
      <c r="B81" s="27"/>
      <c r="C81" s="65"/>
      <c r="D81" s="65"/>
      <c r="E81" s="65"/>
      <c r="F81" s="65"/>
      <c r="G81" s="66"/>
      <c r="H81" s="66"/>
      <c r="I81" s="65"/>
      <c r="J81" s="65"/>
      <c r="K81" s="65"/>
      <c r="L81" s="66"/>
      <c r="M81" s="70">
        <v>2121002</v>
      </c>
      <c r="N81" s="27" t="s">
        <v>2087</v>
      </c>
      <c r="O81" s="38">
        <v>0</v>
      </c>
      <c r="P81" s="63">
        <v>0</v>
      </c>
      <c r="Q81" s="63">
        <v>0</v>
      </c>
      <c r="R81" s="76">
        <v>0</v>
      </c>
      <c r="S81" s="63">
        <v>0</v>
      </c>
      <c r="T81" s="63">
        <v>0</v>
      </c>
      <c r="U81" s="63">
        <v>0</v>
      </c>
      <c r="V81" s="38">
        <v>0</v>
      </c>
      <c r="W81" s="27"/>
      <c r="X81" s="27"/>
      <c r="Y81" s="65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</row>
    <row r="82" ht="14.25" spans="1:256">
      <c r="A82" s="27"/>
      <c r="B82" s="27"/>
      <c r="C82" s="65"/>
      <c r="D82" s="65"/>
      <c r="E82" s="65"/>
      <c r="F82" s="65"/>
      <c r="G82" s="66"/>
      <c r="H82" s="66"/>
      <c r="I82" s="65"/>
      <c r="J82" s="65"/>
      <c r="K82" s="65"/>
      <c r="L82" s="66"/>
      <c r="M82" s="70">
        <v>2121099</v>
      </c>
      <c r="N82" s="27" t="s">
        <v>2117</v>
      </c>
      <c r="O82" s="38">
        <v>0</v>
      </c>
      <c r="P82" s="63">
        <v>0</v>
      </c>
      <c r="Q82" s="63">
        <v>0</v>
      </c>
      <c r="R82" s="76">
        <v>0</v>
      </c>
      <c r="S82" s="63">
        <v>0</v>
      </c>
      <c r="T82" s="63">
        <v>0</v>
      </c>
      <c r="U82" s="63">
        <v>0</v>
      </c>
      <c r="V82" s="38">
        <v>0</v>
      </c>
      <c r="W82" s="27"/>
      <c r="X82" s="27"/>
      <c r="Y82" s="65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</row>
    <row r="83" ht="14.25" spans="1:256">
      <c r="A83" s="27"/>
      <c r="B83" s="27"/>
      <c r="C83" s="65"/>
      <c r="D83" s="65"/>
      <c r="E83" s="65"/>
      <c r="F83" s="65"/>
      <c r="G83" s="66"/>
      <c r="H83" s="66"/>
      <c r="I83" s="65"/>
      <c r="J83" s="65"/>
      <c r="K83" s="65"/>
      <c r="L83" s="66"/>
      <c r="M83" s="70">
        <v>232020212</v>
      </c>
      <c r="N83" s="47" t="s">
        <v>2118</v>
      </c>
      <c r="O83" s="38">
        <v>0</v>
      </c>
      <c r="P83" s="63">
        <v>0</v>
      </c>
      <c r="Q83" s="63">
        <v>0</v>
      </c>
      <c r="R83" s="76">
        <v>0</v>
      </c>
      <c r="S83" s="63">
        <v>0</v>
      </c>
      <c r="T83" s="63">
        <v>0</v>
      </c>
      <c r="U83" s="63">
        <v>0</v>
      </c>
      <c r="V83" s="38">
        <v>0</v>
      </c>
      <c r="W83" s="27"/>
      <c r="X83" s="27"/>
      <c r="Y83" s="65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</row>
    <row r="84" ht="14.25" spans="1:256">
      <c r="A84" s="27"/>
      <c r="B84" s="27"/>
      <c r="C84" s="65"/>
      <c r="D84" s="65"/>
      <c r="E84" s="65"/>
      <c r="F84" s="65"/>
      <c r="G84" s="66"/>
      <c r="H84" s="66"/>
      <c r="I84" s="65"/>
      <c r="J84" s="65"/>
      <c r="K84" s="65"/>
      <c r="L84" s="66"/>
      <c r="M84" s="70">
        <v>233020212</v>
      </c>
      <c r="N84" s="47" t="s">
        <v>2119</v>
      </c>
      <c r="O84" s="76">
        <v>0</v>
      </c>
      <c r="P84" s="63">
        <v>0</v>
      </c>
      <c r="Q84" s="63">
        <v>0</v>
      </c>
      <c r="R84" s="76">
        <v>0</v>
      </c>
      <c r="S84" s="63">
        <v>0</v>
      </c>
      <c r="T84" s="63">
        <v>0</v>
      </c>
      <c r="U84" s="63">
        <v>0</v>
      </c>
      <c r="V84" s="76">
        <v>0</v>
      </c>
      <c r="W84" s="27"/>
      <c r="X84" s="27"/>
      <c r="Y84" s="65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</row>
    <row r="85" ht="14.25" spans="1:256">
      <c r="A85" s="27">
        <v>1030147</v>
      </c>
      <c r="B85" s="47" t="s">
        <v>2120</v>
      </c>
      <c r="C85" s="38">
        <v>0</v>
      </c>
      <c r="D85" s="38">
        <v>0</v>
      </c>
      <c r="E85" s="14">
        <v>0</v>
      </c>
      <c r="F85" s="63">
        <v>0</v>
      </c>
      <c r="G85" s="38">
        <v>0</v>
      </c>
      <c r="H85" s="14">
        <v>0</v>
      </c>
      <c r="I85" s="14">
        <v>0</v>
      </c>
      <c r="J85" s="63">
        <v>0</v>
      </c>
      <c r="K85" s="38">
        <v>0</v>
      </c>
      <c r="L85" s="38">
        <v>0</v>
      </c>
      <c r="M85" s="70"/>
      <c r="N85" s="47" t="s">
        <v>2121</v>
      </c>
      <c r="O85" s="11">
        <v>0</v>
      </c>
      <c r="P85" s="68">
        <v>0</v>
      </c>
      <c r="Q85" s="68">
        <v>0</v>
      </c>
      <c r="R85" s="11">
        <v>0</v>
      </c>
      <c r="S85" s="11">
        <v>0</v>
      </c>
      <c r="T85" s="68">
        <v>0</v>
      </c>
      <c r="U85" s="68">
        <v>0</v>
      </c>
      <c r="V85" s="11">
        <v>0</v>
      </c>
      <c r="W85" s="27">
        <v>1030147</v>
      </c>
      <c r="X85" s="47" t="s">
        <v>2122</v>
      </c>
      <c r="Y85" s="11">
        <v>0</v>
      </c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ht="14.25" spans="1:256">
      <c r="A86" s="27"/>
      <c r="B86" s="47"/>
      <c r="C86" s="65"/>
      <c r="D86" s="65"/>
      <c r="E86" s="65"/>
      <c r="F86" s="69"/>
      <c r="G86" s="65"/>
      <c r="H86" s="65"/>
      <c r="I86" s="65"/>
      <c r="J86" s="69"/>
      <c r="K86" s="65"/>
      <c r="L86" s="65"/>
      <c r="M86" s="70">
        <v>21211</v>
      </c>
      <c r="N86" s="47" t="s">
        <v>2123</v>
      </c>
      <c r="O86" s="38">
        <v>0</v>
      </c>
      <c r="P86" s="63">
        <v>0</v>
      </c>
      <c r="Q86" s="63">
        <v>0</v>
      </c>
      <c r="R86" s="76">
        <v>0</v>
      </c>
      <c r="S86" s="63">
        <v>0</v>
      </c>
      <c r="T86" s="63">
        <v>0</v>
      </c>
      <c r="U86" s="63">
        <v>0</v>
      </c>
      <c r="V86" s="38">
        <v>0</v>
      </c>
      <c r="W86" s="41"/>
      <c r="X86" s="41"/>
      <c r="Y86" s="41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ht="14.25" spans="1:256">
      <c r="A87" s="27"/>
      <c r="B87" s="47"/>
      <c r="C87" s="65"/>
      <c r="D87" s="65"/>
      <c r="E87" s="65"/>
      <c r="F87" s="69"/>
      <c r="G87" s="65"/>
      <c r="H87" s="65"/>
      <c r="I87" s="65"/>
      <c r="J87" s="69"/>
      <c r="K87" s="65"/>
      <c r="L87" s="65"/>
      <c r="M87" s="70">
        <v>232020213</v>
      </c>
      <c r="N87" s="47" t="s">
        <v>2124</v>
      </c>
      <c r="O87" s="38">
        <v>0</v>
      </c>
      <c r="P87" s="63">
        <v>0</v>
      </c>
      <c r="Q87" s="63">
        <v>0</v>
      </c>
      <c r="R87" s="76">
        <v>0</v>
      </c>
      <c r="S87" s="63">
        <v>0</v>
      </c>
      <c r="T87" s="63">
        <v>0</v>
      </c>
      <c r="U87" s="63">
        <v>0</v>
      </c>
      <c r="V87" s="38">
        <v>0</v>
      </c>
      <c r="W87" s="41"/>
      <c r="X87" s="41"/>
      <c r="Y87" s="41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ht="14.25" spans="1:256">
      <c r="A88" s="27"/>
      <c r="B88" s="47"/>
      <c r="C88" s="65"/>
      <c r="D88" s="65"/>
      <c r="E88" s="65"/>
      <c r="F88" s="65"/>
      <c r="G88" s="66"/>
      <c r="H88" s="66"/>
      <c r="I88" s="65"/>
      <c r="J88" s="65"/>
      <c r="K88" s="65"/>
      <c r="L88" s="66"/>
      <c r="M88" s="70">
        <v>233020213</v>
      </c>
      <c r="N88" s="47" t="s">
        <v>2125</v>
      </c>
      <c r="O88" s="76">
        <v>0</v>
      </c>
      <c r="P88" s="63">
        <v>0</v>
      </c>
      <c r="Q88" s="63">
        <v>0</v>
      </c>
      <c r="R88" s="76">
        <v>0</v>
      </c>
      <c r="S88" s="63">
        <v>0</v>
      </c>
      <c r="T88" s="63">
        <v>0</v>
      </c>
      <c r="U88" s="63">
        <v>0</v>
      </c>
      <c r="V88" s="76">
        <v>0</v>
      </c>
      <c r="W88" s="41"/>
      <c r="X88" s="41"/>
      <c r="Y88" s="41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</row>
    <row r="89" ht="14.25" spans="1:256">
      <c r="A89" s="27">
        <v>1030133</v>
      </c>
      <c r="B89" s="47" t="s">
        <v>2126</v>
      </c>
      <c r="C89" s="11">
        <v>0</v>
      </c>
      <c r="D89" s="11">
        <v>0</v>
      </c>
      <c r="E89" s="11">
        <v>826</v>
      </c>
      <c r="F89" s="68">
        <v>0</v>
      </c>
      <c r="G89" s="11">
        <v>0</v>
      </c>
      <c r="H89" s="11">
        <v>0</v>
      </c>
      <c r="I89" s="11">
        <v>0</v>
      </c>
      <c r="J89" s="68">
        <v>0</v>
      </c>
      <c r="K89" s="11">
        <v>0</v>
      </c>
      <c r="L89" s="11">
        <v>0</v>
      </c>
      <c r="M89" s="70"/>
      <c r="N89" s="47" t="s">
        <v>2127</v>
      </c>
      <c r="O89" s="11">
        <v>826</v>
      </c>
      <c r="P89" s="68">
        <v>0</v>
      </c>
      <c r="Q89" s="68">
        <v>0</v>
      </c>
      <c r="R89" s="11">
        <v>0</v>
      </c>
      <c r="S89" s="11">
        <v>0</v>
      </c>
      <c r="T89" s="68">
        <v>0</v>
      </c>
      <c r="U89" s="68">
        <v>0</v>
      </c>
      <c r="V89" s="11">
        <v>0</v>
      </c>
      <c r="W89" s="27">
        <v>1030133</v>
      </c>
      <c r="X89" s="47" t="s">
        <v>2128</v>
      </c>
      <c r="Y89" s="11">
        <v>0</v>
      </c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</row>
    <row r="90" ht="14.25" spans="1:256">
      <c r="A90" s="27">
        <v>103013301</v>
      </c>
      <c r="B90" s="27" t="s">
        <v>2129</v>
      </c>
      <c r="C90" s="38">
        <v>0</v>
      </c>
      <c r="D90" s="38">
        <v>0</v>
      </c>
      <c r="E90" s="14">
        <v>0</v>
      </c>
      <c r="F90" s="63">
        <v>0</v>
      </c>
      <c r="G90" s="38">
        <v>0</v>
      </c>
      <c r="H90" s="14">
        <v>0</v>
      </c>
      <c r="I90" s="14">
        <v>0</v>
      </c>
      <c r="J90" s="63">
        <v>0</v>
      </c>
      <c r="K90" s="38">
        <v>0</v>
      </c>
      <c r="L90" s="38">
        <v>0</v>
      </c>
      <c r="M90" s="70">
        <v>21212</v>
      </c>
      <c r="N90" s="47" t="s">
        <v>2130</v>
      </c>
      <c r="O90" s="11">
        <v>826</v>
      </c>
      <c r="P90" s="68">
        <v>0</v>
      </c>
      <c r="Q90" s="68">
        <v>0</v>
      </c>
      <c r="R90" s="11">
        <v>0</v>
      </c>
      <c r="S90" s="11">
        <v>0</v>
      </c>
      <c r="T90" s="68">
        <v>0</v>
      </c>
      <c r="U90" s="68">
        <v>0</v>
      </c>
      <c r="V90" s="11">
        <v>0</v>
      </c>
      <c r="W90" s="27">
        <v>103013301</v>
      </c>
      <c r="X90" s="27" t="s">
        <v>2131</v>
      </c>
      <c r="Y90" s="38">
        <v>0</v>
      </c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ht="14.25" spans="1:256">
      <c r="A91" s="27">
        <v>103013302</v>
      </c>
      <c r="B91" s="27" t="s">
        <v>2132</v>
      </c>
      <c r="C91" s="38">
        <v>0</v>
      </c>
      <c r="D91" s="38">
        <v>0</v>
      </c>
      <c r="E91" s="14">
        <v>826</v>
      </c>
      <c r="F91" s="63">
        <v>0</v>
      </c>
      <c r="G91" s="38">
        <v>0</v>
      </c>
      <c r="H91" s="14">
        <v>0</v>
      </c>
      <c r="I91" s="14">
        <v>0</v>
      </c>
      <c r="J91" s="63">
        <v>0</v>
      </c>
      <c r="K91" s="38">
        <v>0</v>
      </c>
      <c r="L91" s="38">
        <v>0</v>
      </c>
      <c r="M91" s="70">
        <v>2121201</v>
      </c>
      <c r="N91" s="27" t="s">
        <v>2133</v>
      </c>
      <c r="O91" s="38">
        <v>0</v>
      </c>
      <c r="P91" s="63">
        <v>0</v>
      </c>
      <c r="Q91" s="63">
        <v>0</v>
      </c>
      <c r="R91" s="76">
        <v>0</v>
      </c>
      <c r="S91" s="63">
        <v>0</v>
      </c>
      <c r="T91" s="63">
        <v>0</v>
      </c>
      <c r="U91" s="63">
        <v>0</v>
      </c>
      <c r="V91" s="38">
        <v>0</v>
      </c>
      <c r="W91" s="27">
        <v>103013302</v>
      </c>
      <c r="X91" s="27" t="s">
        <v>2134</v>
      </c>
      <c r="Y91" s="38">
        <v>0</v>
      </c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</row>
    <row r="92" ht="14.25" spans="1:256">
      <c r="A92" s="27"/>
      <c r="B92" s="47"/>
      <c r="C92" s="65"/>
      <c r="D92" s="65"/>
      <c r="E92" s="65"/>
      <c r="F92" s="65"/>
      <c r="G92" s="66"/>
      <c r="H92" s="66"/>
      <c r="I92" s="65"/>
      <c r="J92" s="65"/>
      <c r="K92" s="65"/>
      <c r="L92" s="66"/>
      <c r="M92" s="70">
        <v>2121202</v>
      </c>
      <c r="N92" s="27" t="s">
        <v>2135</v>
      </c>
      <c r="O92" s="38">
        <v>110</v>
      </c>
      <c r="P92" s="63">
        <v>0</v>
      </c>
      <c r="Q92" s="63">
        <v>0</v>
      </c>
      <c r="R92" s="76">
        <v>0</v>
      </c>
      <c r="S92" s="63">
        <v>0</v>
      </c>
      <c r="T92" s="63">
        <v>0</v>
      </c>
      <c r="U92" s="63">
        <v>0</v>
      </c>
      <c r="V92" s="38">
        <v>0</v>
      </c>
      <c r="W92" s="27"/>
      <c r="X92" s="27"/>
      <c r="Y92" s="65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ht="14.25" spans="1:256">
      <c r="A93" s="27"/>
      <c r="B93" s="27"/>
      <c r="C93" s="65"/>
      <c r="D93" s="65"/>
      <c r="E93" s="65"/>
      <c r="F93" s="65"/>
      <c r="G93" s="66"/>
      <c r="H93" s="66"/>
      <c r="I93" s="65"/>
      <c r="J93" s="65"/>
      <c r="K93" s="65"/>
      <c r="L93" s="66"/>
      <c r="M93" s="70">
        <v>2121203</v>
      </c>
      <c r="N93" s="27" t="s">
        <v>2136</v>
      </c>
      <c r="O93" s="38">
        <v>716</v>
      </c>
      <c r="P93" s="63">
        <v>0</v>
      </c>
      <c r="Q93" s="63">
        <v>0</v>
      </c>
      <c r="R93" s="76">
        <v>0</v>
      </c>
      <c r="S93" s="63">
        <v>0</v>
      </c>
      <c r="T93" s="63">
        <v>0</v>
      </c>
      <c r="U93" s="63">
        <v>0</v>
      </c>
      <c r="V93" s="38">
        <v>0</v>
      </c>
      <c r="W93" s="27"/>
      <c r="X93" s="27"/>
      <c r="Y93" s="65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ht="14.25" spans="1:256">
      <c r="A94" s="27"/>
      <c r="B94" s="27"/>
      <c r="C94" s="65"/>
      <c r="D94" s="65"/>
      <c r="E94" s="65"/>
      <c r="F94" s="65"/>
      <c r="G94" s="66"/>
      <c r="H94" s="66"/>
      <c r="I94" s="65"/>
      <c r="J94" s="65"/>
      <c r="K94" s="65"/>
      <c r="L94" s="66"/>
      <c r="M94" s="70">
        <v>2121204</v>
      </c>
      <c r="N94" s="27" t="s">
        <v>2137</v>
      </c>
      <c r="O94" s="38">
        <v>0</v>
      </c>
      <c r="P94" s="63">
        <v>0</v>
      </c>
      <c r="Q94" s="63">
        <v>0</v>
      </c>
      <c r="R94" s="76">
        <v>0</v>
      </c>
      <c r="S94" s="63">
        <v>0</v>
      </c>
      <c r="T94" s="63">
        <v>0</v>
      </c>
      <c r="U94" s="63">
        <v>0</v>
      </c>
      <c r="V94" s="38">
        <v>0</v>
      </c>
      <c r="W94" s="27"/>
      <c r="X94" s="27"/>
      <c r="Y94" s="65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ht="14.25" spans="1:256">
      <c r="A95" s="27"/>
      <c r="B95" s="27"/>
      <c r="C95" s="65"/>
      <c r="D95" s="65"/>
      <c r="E95" s="65"/>
      <c r="F95" s="65"/>
      <c r="G95" s="66"/>
      <c r="H95" s="66"/>
      <c r="I95" s="65"/>
      <c r="J95" s="65"/>
      <c r="K95" s="65"/>
      <c r="L95" s="66"/>
      <c r="M95" s="70">
        <v>2121299</v>
      </c>
      <c r="N95" s="27" t="s">
        <v>2138</v>
      </c>
      <c r="O95" s="38">
        <v>0</v>
      </c>
      <c r="P95" s="63">
        <v>0</v>
      </c>
      <c r="Q95" s="63">
        <v>0</v>
      </c>
      <c r="R95" s="76">
        <v>0</v>
      </c>
      <c r="S95" s="63">
        <v>0</v>
      </c>
      <c r="T95" s="63">
        <v>0</v>
      </c>
      <c r="U95" s="63">
        <v>0</v>
      </c>
      <c r="V95" s="38">
        <v>0</v>
      </c>
      <c r="W95" s="27"/>
      <c r="X95" s="27"/>
      <c r="Y95" s="65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ht="14.25" spans="1:256">
      <c r="A96" s="27"/>
      <c r="B96" s="27"/>
      <c r="C96" s="65"/>
      <c r="D96" s="65"/>
      <c r="E96" s="65"/>
      <c r="F96" s="65"/>
      <c r="G96" s="66"/>
      <c r="H96" s="66"/>
      <c r="I96" s="65"/>
      <c r="J96" s="65"/>
      <c r="K96" s="65"/>
      <c r="L96" s="66"/>
      <c r="M96" s="70">
        <v>232020207</v>
      </c>
      <c r="N96" s="47" t="s">
        <v>2139</v>
      </c>
      <c r="O96" s="38">
        <v>0</v>
      </c>
      <c r="P96" s="63">
        <v>0</v>
      </c>
      <c r="Q96" s="63">
        <v>0</v>
      </c>
      <c r="R96" s="76">
        <v>0</v>
      </c>
      <c r="S96" s="63">
        <v>0</v>
      </c>
      <c r="T96" s="63">
        <v>0</v>
      </c>
      <c r="U96" s="63">
        <v>0</v>
      </c>
      <c r="V96" s="38">
        <v>0</v>
      </c>
      <c r="W96" s="27"/>
      <c r="X96" s="27"/>
      <c r="Y96" s="65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ht="14.25" spans="1:256">
      <c r="A97" s="27"/>
      <c r="B97" s="27"/>
      <c r="C97" s="65"/>
      <c r="D97" s="65"/>
      <c r="E97" s="65"/>
      <c r="F97" s="65"/>
      <c r="G97" s="66"/>
      <c r="H97" s="66"/>
      <c r="I97" s="65"/>
      <c r="J97" s="65"/>
      <c r="K97" s="65"/>
      <c r="L97" s="66"/>
      <c r="M97" s="70">
        <v>233020207</v>
      </c>
      <c r="N97" s="47" t="s">
        <v>2140</v>
      </c>
      <c r="O97" s="76">
        <v>0</v>
      </c>
      <c r="P97" s="63">
        <v>0</v>
      </c>
      <c r="Q97" s="63">
        <v>0</v>
      </c>
      <c r="R97" s="76">
        <v>0</v>
      </c>
      <c r="S97" s="63">
        <v>0</v>
      </c>
      <c r="T97" s="63">
        <v>0</v>
      </c>
      <c r="U97" s="63">
        <v>0</v>
      </c>
      <c r="V97" s="76">
        <v>0</v>
      </c>
      <c r="W97" s="27"/>
      <c r="X97" s="27"/>
      <c r="Y97" s="65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ht="14.25" spans="1:256">
      <c r="A98" s="27">
        <v>1030156</v>
      </c>
      <c r="B98" s="47" t="s">
        <v>2141</v>
      </c>
      <c r="C98" s="38">
        <v>0</v>
      </c>
      <c r="D98" s="38">
        <v>0</v>
      </c>
      <c r="E98" s="14">
        <v>0</v>
      </c>
      <c r="F98" s="63">
        <v>0</v>
      </c>
      <c r="G98" s="38">
        <v>0</v>
      </c>
      <c r="H98" s="14">
        <v>0</v>
      </c>
      <c r="I98" s="14">
        <v>0</v>
      </c>
      <c r="J98" s="63">
        <v>0</v>
      </c>
      <c r="K98" s="38">
        <v>0</v>
      </c>
      <c r="L98" s="38">
        <v>0</v>
      </c>
      <c r="M98" s="70"/>
      <c r="N98" s="47" t="s">
        <v>2142</v>
      </c>
      <c r="O98" s="11">
        <v>0</v>
      </c>
      <c r="P98" s="68">
        <v>0</v>
      </c>
      <c r="Q98" s="68">
        <v>0</v>
      </c>
      <c r="R98" s="11">
        <v>0</v>
      </c>
      <c r="S98" s="11">
        <v>0</v>
      </c>
      <c r="T98" s="68">
        <v>0</v>
      </c>
      <c r="U98" s="68">
        <v>0</v>
      </c>
      <c r="V98" s="11">
        <v>0</v>
      </c>
      <c r="W98" s="27">
        <v>1030156</v>
      </c>
      <c r="X98" s="47" t="s">
        <v>2143</v>
      </c>
      <c r="Y98" s="11">
        <v>0</v>
      </c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</row>
    <row r="99" ht="14.25" spans="1:256">
      <c r="A99" s="27"/>
      <c r="B99" s="27"/>
      <c r="C99" s="65"/>
      <c r="D99" s="65"/>
      <c r="E99" s="65"/>
      <c r="F99" s="65"/>
      <c r="G99" s="66"/>
      <c r="H99" s="66"/>
      <c r="I99" s="65"/>
      <c r="J99" s="65"/>
      <c r="K99" s="65"/>
      <c r="L99" s="66"/>
      <c r="M99" s="70">
        <v>21213</v>
      </c>
      <c r="N99" s="47" t="s">
        <v>2144</v>
      </c>
      <c r="O99" s="11">
        <v>0</v>
      </c>
      <c r="P99" s="68">
        <v>0</v>
      </c>
      <c r="Q99" s="68">
        <v>0</v>
      </c>
      <c r="R99" s="11">
        <v>0</v>
      </c>
      <c r="S99" s="11">
        <v>0</v>
      </c>
      <c r="T99" s="68">
        <v>0</v>
      </c>
      <c r="U99" s="68">
        <v>0</v>
      </c>
      <c r="V99" s="11">
        <v>0</v>
      </c>
      <c r="W99" s="27"/>
      <c r="X99" s="27"/>
      <c r="Y99" s="65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ht="14.25" spans="1:256">
      <c r="A100" s="27"/>
      <c r="B100" s="27"/>
      <c r="C100" s="65"/>
      <c r="D100" s="65"/>
      <c r="E100" s="65"/>
      <c r="F100" s="65"/>
      <c r="G100" s="66"/>
      <c r="H100" s="66"/>
      <c r="I100" s="65"/>
      <c r="J100" s="65"/>
      <c r="K100" s="65"/>
      <c r="L100" s="66"/>
      <c r="M100" s="70">
        <v>2121301</v>
      </c>
      <c r="N100" s="27" t="s">
        <v>2106</v>
      </c>
      <c r="O100" s="38">
        <v>0</v>
      </c>
      <c r="P100" s="63">
        <v>0</v>
      </c>
      <c r="Q100" s="63">
        <v>0</v>
      </c>
      <c r="R100" s="76">
        <v>0</v>
      </c>
      <c r="S100" s="63">
        <v>0</v>
      </c>
      <c r="T100" s="63">
        <v>0</v>
      </c>
      <c r="U100" s="63">
        <v>0</v>
      </c>
      <c r="V100" s="38">
        <v>0</v>
      </c>
      <c r="W100" s="27"/>
      <c r="X100" s="27"/>
      <c r="Y100" s="65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</row>
    <row r="101" ht="14.25" spans="1:256">
      <c r="A101" s="27"/>
      <c r="B101" s="27"/>
      <c r="C101" s="65"/>
      <c r="D101" s="65"/>
      <c r="E101" s="65"/>
      <c r="F101" s="65"/>
      <c r="G101" s="66"/>
      <c r="H101" s="66"/>
      <c r="I101" s="65"/>
      <c r="J101" s="65"/>
      <c r="K101" s="65"/>
      <c r="L101" s="66"/>
      <c r="M101" s="70">
        <v>2121302</v>
      </c>
      <c r="N101" s="27" t="s">
        <v>2107</v>
      </c>
      <c r="O101" s="38">
        <v>0</v>
      </c>
      <c r="P101" s="63">
        <v>0</v>
      </c>
      <c r="Q101" s="63">
        <v>0</v>
      </c>
      <c r="R101" s="76">
        <v>0</v>
      </c>
      <c r="S101" s="63">
        <v>0</v>
      </c>
      <c r="T101" s="63">
        <v>0</v>
      </c>
      <c r="U101" s="63">
        <v>0</v>
      </c>
      <c r="V101" s="38">
        <v>0</v>
      </c>
      <c r="W101" s="27"/>
      <c r="X101" s="27"/>
      <c r="Y101" s="65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ht="14.25" spans="1:256">
      <c r="A102" s="27"/>
      <c r="B102" s="27"/>
      <c r="C102" s="65"/>
      <c r="D102" s="65"/>
      <c r="E102" s="65"/>
      <c r="F102" s="65"/>
      <c r="G102" s="66"/>
      <c r="H102" s="66"/>
      <c r="I102" s="65"/>
      <c r="J102" s="65"/>
      <c r="K102" s="65"/>
      <c r="L102" s="66"/>
      <c r="M102" s="70">
        <v>2121303</v>
      </c>
      <c r="N102" s="27" t="s">
        <v>2108</v>
      </c>
      <c r="O102" s="38">
        <v>0</v>
      </c>
      <c r="P102" s="63">
        <v>0</v>
      </c>
      <c r="Q102" s="63">
        <v>0</v>
      </c>
      <c r="R102" s="76">
        <v>0</v>
      </c>
      <c r="S102" s="63">
        <v>0</v>
      </c>
      <c r="T102" s="63">
        <v>0</v>
      </c>
      <c r="U102" s="63">
        <v>0</v>
      </c>
      <c r="V102" s="38">
        <v>0</v>
      </c>
      <c r="W102" s="27"/>
      <c r="X102" s="27"/>
      <c r="Y102" s="65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</row>
    <row r="103" ht="14.25" spans="1:256">
      <c r="A103" s="27"/>
      <c r="B103" s="27"/>
      <c r="C103" s="65"/>
      <c r="D103" s="65"/>
      <c r="E103" s="65"/>
      <c r="F103" s="65"/>
      <c r="G103" s="66"/>
      <c r="H103" s="66"/>
      <c r="I103" s="65"/>
      <c r="J103" s="65"/>
      <c r="K103" s="65"/>
      <c r="L103" s="66"/>
      <c r="M103" s="70">
        <v>2121304</v>
      </c>
      <c r="N103" s="27" t="s">
        <v>2109</v>
      </c>
      <c r="O103" s="38">
        <v>0</v>
      </c>
      <c r="P103" s="63">
        <v>0</v>
      </c>
      <c r="Q103" s="63">
        <v>0</v>
      </c>
      <c r="R103" s="76">
        <v>0</v>
      </c>
      <c r="S103" s="63">
        <v>0</v>
      </c>
      <c r="T103" s="63">
        <v>0</v>
      </c>
      <c r="U103" s="63">
        <v>0</v>
      </c>
      <c r="V103" s="38">
        <v>0</v>
      </c>
      <c r="W103" s="27"/>
      <c r="X103" s="27"/>
      <c r="Y103" s="65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ht="14.25" spans="1:256">
      <c r="A104" s="85"/>
      <c r="B104" s="85"/>
      <c r="C104" s="67"/>
      <c r="D104" s="67"/>
      <c r="E104" s="67"/>
      <c r="F104" s="67"/>
      <c r="G104" s="67"/>
      <c r="H104" s="67"/>
      <c r="I104" s="67"/>
      <c r="J104" s="67"/>
      <c r="K104" s="67"/>
      <c r="L104" s="66"/>
      <c r="M104" s="70">
        <v>2121399</v>
      </c>
      <c r="N104" s="27" t="s">
        <v>2145</v>
      </c>
      <c r="O104" s="38">
        <v>0</v>
      </c>
      <c r="P104" s="63">
        <v>0</v>
      </c>
      <c r="Q104" s="63">
        <v>0</v>
      </c>
      <c r="R104" s="76">
        <v>0</v>
      </c>
      <c r="S104" s="63">
        <v>0</v>
      </c>
      <c r="T104" s="63">
        <v>0</v>
      </c>
      <c r="U104" s="63">
        <v>0</v>
      </c>
      <c r="V104" s="38">
        <v>0</v>
      </c>
      <c r="W104" s="27"/>
      <c r="X104" s="27"/>
      <c r="Y104" s="65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ht="14.25" spans="1:256">
      <c r="A105" s="85"/>
      <c r="B105" s="85"/>
      <c r="C105" s="67"/>
      <c r="D105" s="67"/>
      <c r="E105" s="67"/>
      <c r="F105" s="67"/>
      <c r="G105" s="67"/>
      <c r="H105" s="67"/>
      <c r="I105" s="67"/>
      <c r="J105" s="67"/>
      <c r="K105" s="67"/>
      <c r="L105" s="66"/>
      <c r="M105" s="70">
        <v>232020216</v>
      </c>
      <c r="N105" s="47" t="s">
        <v>2146</v>
      </c>
      <c r="O105" s="38">
        <v>0</v>
      </c>
      <c r="P105" s="63">
        <v>0</v>
      </c>
      <c r="Q105" s="63">
        <v>0</v>
      </c>
      <c r="R105" s="76">
        <v>0</v>
      </c>
      <c r="S105" s="63">
        <v>0</v>
      </c>
      <c r="T105" s="63">
        <v>0</v>
      </c>
      <c r="U105" s="63">
        <v>0</v>
      </c>
      <c r="V105" s="38">
        <v>0</v>
      </c>
      <c r="W105" s="27"/>
      <c r="X105" s="27"/>
      <c r="Y105" s="65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</row>
    <row r="106" ht="14.25" spans="1:256">
      <c r="A106" s="85"/>
      <c r="B106" s="85"/>
      <c r="C106" s="65"/>
      <c r="D106" s="65"/>
      <c r="E106" s="65"/>
      <c r="F106" s="65"/>
      <c r="G106" s="66"/>
      <c r="H106" s="66"/>
      <c r="I106" s="65"/>
      <c r="J106" s="65"/>
      <c r="K106" s="65"/>
      <c r="L106" s="66"/>
      <c r="M106" s="70">
        <v>233020216</v>
      </c>
      <c r="N106" s="47" t="s">
        <v>2147</v>
      </c>
      <c r="O106" s="76">
        <v>0</v>
      </c>
      <c r="P106" s="63">
        <v>0</v>
      </c>
      <c r="Q106" s="63">
        <v>0</v>
      </c>
      <c r="R106" s="76">
        <v>0</v>
      </c>
      <c r="S106" s="63">
        <v>0</v>
      </c>
      <c r="T106" s="63">
        <v>0</v>
      </c>
      <c r="U106" s="63">
        <v>0</v>
      </c>
      <c r="V106" s="76">
        <v>0</v>
      </c>
      <c r="W106" s="27"/>
      <c r="X106" s="27"/>
      <c r="Y106" s="65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ht="14.25" spans="1:256">
      <c r="A107" s="27">
        <v>1030178</v>
      </c>
      <c r="B107" s="47" t="s">
        <v>2148</v>
      </c>
      <c r="C107" s="38">
        <v>0</v>
      </c>
      <c r="D107" s="38">
        <v>0</v>
      </c>
      <c r="E107" s="14">
        <v>0</v>
      </c>
      <c r="F107" s="63">
        <v>0</v>
      </c>
      <c r="G107" s="38">
        <v>0</v>
      </c>
      <c r="H107" s="14">
        <v>0</v>
      </c>
      <c r="I107" s="14">
        <v>0</v>
      </c>
      <c r="J107" s="63">
        <v>0</v>
      </c>
      <c r="K107" s="38">
        <v>0</v>
      </c>
      <c r="L107" s="38">
        <v>0</v>
      </c>
      <c r="M107" s="70"/>
      <c r="N107" s="47" t="s">
        <v>2149</v>
      </c>
      <c r="O107" s="11">
        <v>0</v>
      </c>
      <c r="P107" s="68">
        <v>0</v>
      </c>
      <c r="Q107" s="68">
        <v>0</v>
      </c>
      <c r="R107" s="11">
        <v>0</v>
      </c>
      <c r="S107" s="11">
        <v>0</v>
      </c>
      <c r="T107" s="68">
        <v>0</v>
      </c>
      <c r="U107" s="68">
        <v>0</v>
      </c>
      <c r="V107" s="11">
        <v>0</v>
      </c>
      <c r="W107" s="27">
        <v>1030178</v>
      </c>
      <c r="X107" s="47" t="s">
        <v>2150</v>
      </c>
      <c r="Y107" s="11">
        <v>0</v>
      </c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</row>
    <row r="108" ht="14.25" spans="1:256">
      <c r="A108" s="27"/>
      <c r="B108" s="27"/>
      <c r="C108" s="65"/>
      <c r="D108" s="65"/>
      <c r="E108" s="65"/>
      <c r="F108" s="65"/>
      <c r="G108" s="66"/>
      <c r="H108" s="66"/>
      <c r="I108" s="65"/>
      <c r="J108" s="65"/>
      <c r="K108" s="65"/>
      <c r="L108" s="66"/>
      <c r="M108" s="70">
        <v>21214</v>
      </c>
      <c r="N108" s="47" t="s">
        <v>2151</v>
      </c>
      <c r="O108" s="11">
        <v>0</v>
      </c>
      <c r="P108" s="68">
        <v>0</v>
      </c>
      <c r="Q108" s="68">
        <v>0</v>
      </c>
      <c r="R108" s="11">
        <v>0</v>
      </c>
      <c r="S108" s="11">
        <v>0</v>
      </c>
      <c r="T108" s="68">
        <v>0</v>
      </c>
      <c r="U108" s="68">
        <v>0</v>
      </c>
      <c r="V108" s="11">
        <v>0</v>
      </c>
      <c r="W108" s="27"/>
      <c r="X108" s="27"/>
      <c r="Y108" s="65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</row>
    <row r="109" ht="14.25" spans="1:256">
      <c r="A109" s="27"/>
      <c r="B109" s="27"/>
      <c r="C109" s="65"/>
      <c r="D109" s="65"/>
      <c r="E109" s="65"/>
      <c r="F109" s="65"/>
      <c r="G109" s="66"/>
      <c r="H109" s="66"/>
      <c r="I109" s="65"/>
      <c r="J109" s="65"/>
      <c r="K109" s="65"/>
      <c r="L109" s="66"/>
      <c r="M109" s="70">
        <v>2121401</v>
      </c>
      <c r="N109" s="27" t="s">
        <v>2152</v>
      </c>
      <c r="O109" s="38">
        <v>0</v>
      </c>
      <c r="P109" s="63">
        <v>0</v>
      </c>
      <c r="Q109" s="63">
        <v>0</v>
      </c>
      <c r="R109" s="76">
        <v>0</v>
      </c>
      <c r="S109" s="63">
        <v>0</v>
      </c>
      <c r="T109" s="63">
        <v>0</v>
      </c>
      <c r="U109" s="63">
        <v>0</v>
      </c>
      <c r="V109" s="38">
        <v>0</v>
      </c>
      <c r="W109" s="27"/>
      <c r="X109" s="27"/>
      <c r="Y109" s="65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</row>
    <row r="110" ht="14.25" spans="1:256">
      <c r="A110" s="27"/>
      <c r="B110" s="27"/>
      <c r="C110" s="65"/>
      <c r="D110" s="65"/>
      <c r="E110" s="65"/>
      <c r="F110" s="65"/>
      <c r="G110" s="66"/>
      <c r="H110" s="66"/>
      <c r="I110" s="65"/>
      <c r="J110" s="65"/>
      <c r="K110" s="65"/>
      <c r="L110" s="66"/>
      <c r="M110" s="70">
        <v>2121402</v>
      </c>
      <c r="N110" s="27" t="s">
        <v>2153</v>
      </c>
      <c r="O110" s="38">
        <v>0</v>
      </c>
      <c r="P110" s="63">
        <v>0</v>
      </c>
      <c r="Q110" s="63">
        <v>0</v>
      </c>
      <c r="R110" s="76">
        <v>0</v>
      </c>
      <c r="S110" s="63">
        <v>0</v>
      </c>
      <c r="T110" s="63">
        <v>0</v>
      </c>
      <c r="U110" s="63">
        <v>0</v>
      </c>
      <c r="V110" s="38">
        <v>0</v>
      </c>
      <c r="W110" s="27"/>
      <c r="X110" s="27"/>
      <c r="Y110" s="65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</row>
    <row r="111" ht="14.25" spans="1:256">
      <c r="A111" s="27"/>
      <c r="B111" s="27"/>
      <c r="C111" s="65"/>
      <c r="D111" s="65"/>
      <c r="E111" s="65"/>
      <c r="F111" s="65"/>
      <c r="G111" s="66"/>
      <c r="H111" s="66"/>
      <c r="I111" s="65"/>
      <c r="J111" s="65"/>
      <c r="K111" s="65"/>
      <c r="L111" s="66"/>
      <c r="M111" s="70">
        <v>2121499</v>
      </c>
      <c r="N111" s="27" t="s">
        <v>2154</v>
      </c>
      <c r="O111" s="38">
        <v>0</v>
      </c>
      <c r="P111" s="63">
        <v>0</v>
      </c>
      <c r="Q111" s="63">
        <v>0</v>
      </c>
      <c r="R111" s="76">
        <v>0</v>
      </c>
      <c r="S111" s="63">
        <v>0</v>
      </c>
      <c r="T111" s="63">
        <v>0</v>
      </c>
      <c r="U111" s="63">
        <v>0</v>
      </c>
      <c r="V111" s="38">
        <v>0</v>
      </c>
      <c r="W111" s="27"/>
      <c r="X111" s="27"/>
      <c r="Y111" s="65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</row>
    <row r="112" ht="14.25" spans="1:256">
      <c r="A112" s="27"/>
      <c r="B112" s="27"/>
      <c r="C112" s="65"/>
      <c r="D112" s="65"/>
      <c r="E112" s="65"/>
      <c r="F112" s="65"/>
      <c r="G112" s="66"/>
      <c r="H112" s="66"/>
      <c r="I112" s="65"/>
      <c r="J112" s="65"/>
      <c r="K112" s="65"/>
      <c r="L112" s="66"/>
      <c r="M112" s="70">
        <v>232020220</v>
      </c>
      <c r="N112" s="47" t="s">
        <v>2155</v>
      </c>
      <c r="O112" s="38">
        <v>0</v>
      </c>
      <c r="P112" s="63">
        <v>0</v>
      </c>
      <c r="Q112" s="63">
        <v>0</v>
      </c>
      <c r="R112" s="76">
        <v>0</v>
      </c>
      <c r="S112" s="63">
        <v>0</v>
      </c>
      <c r="T112" s="63">
        <v>0</v>
      </c>
      <c r="U112" s="63">
        <v>0</v>
      </c>
      <c r="V112" s="38">
        <v>0</v>
      </c>
      <c r="W112" s="27"/>
      <c r="X112" s="27"/>
      <c r="Y112" s="65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ht="14.25" spans="1:256">
      <c r="A113" s="27"/>
      <c r="B113" s="27"/>
      <c r="C113" s="65"/>
      <c r="D113" s="65"/>
      <c r="E113" s="65"/>
      <c r="F113" s="65"/>
      <c r="G113" s="66"/>
      <c r="H113" s="66"/>
      <c r="I113" s="65"/>
      <c r="J113" s="65"/>
      <c r="K113" s="65"/>
      <c r="L113" s="66"/>
      <c r="M113" s="70">
        <v>233020220</v>
      </c>
      <c r="N113" s="47" t="s">
        <v>2156</v>
      </c>
      <c r="O113" s="76">
        <v>0</v>
      </c>
      <c r="P113" s="63">
        <v>0</v>
      </c>
      <c r="Q113" s="63">
        <v>0</v>
      </c>
      <c r="R113" s="76">
        <v>0</v>
      </c>
      <c r="S113" s="63">
        <v>0</v>
      </c>
      <c r="T113" s="63">
        <v>0</v>
      </c>
      <c r="U113" s="63">
        <v>0</v>
      </c>
      <c r="V113" s="76">
        <v>0</v>
      </c>
      <c r="W113" s="27"/>
      <c r="X113" s="27"/>
      <c r="Y113" s="65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</row>
    <row r="114" ht="14.25" spans="1:256">
      <c r="A114" s="27">
        <v>1030131</v>
      </c>
      <c r="B114" s="47" t="s">
        <v>2157</v>
      </c>
      <c r="C114" s="38">
        <v>0</v>
      </c>
      <c r="D114" s="38">
        <v>0</v>
      </c>
      <c r="E114" s="14">
        <v>0</v>
      </c>
      <c r="F114" s="63">
        <v>0</v>
      </c>
      <c r="G114" s="38">
        <v>0</v>
      </c>
      <c r="H114" s="14">
        <v>0</v>
      </c>
      <c r="I114" s="14">
        <v>0</v>
      </c>
      <c r="J114" s="63">
        <v>0</v>
      </c>
      <c r="K114" s="38">
        <v>0</v>
      </c>
      <c r="L114" s="38">
        <v>0</v>
      </c>
      <c r="M114" s="70"/>
      <c r="N114" s="47" t="s">
        <v>2158</v>
      </c>
      <c r="O114" s="11">
        <v>0</v>
      </c>
      <c r="P114" s="68">
        <v>0</v>
      </c>
      <c r="Q114" s="68">
        <v>0</v>
      </c>
      <c r="R114" s="11">
        <v>0</v>
      </c>
      <c r="S114" s="11">
        <v>0</v>
      </c>
      <c r="T114" s="68">
        <v>0</v>
      </c>
      <c r="U114" s="68">
        <v>0</v>
      </c>
      <c r="V114" s="11">
        <v>0</v>
      </c>
      <c r="W114" s="27">
        <v>1030131</v>
      </c>
      <c r="X114" s="47" t="s">
        <v>2159</v>
      </c>
      <c r="Y114" s="11">
        <v>0</v>
      </c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</row>
    <row r="115" ht="14.25" spans="1:256">
      <c r="A115" s="27"/>
      <c r="B115" s="47"/>
      <c r="C115" s="65"/>
      <c r="D115" s="65"/>
      <c r="E115" s="65"/>
      <c r="F115" s="65"/>
      <c r="G115" s="66"/>
      <c r="H115" s="66"/>
      <c r="I115" s="65"/>
      <c r="J115" s="65"/>
      <c r="K115" s="65"/>
      <c r="L115" s="66"/>
      <c r="M115" s="70">
        <v>21360</v>
      </c>
      <c r="N115" s="47" t="s">
        <v>2160</v>
      </c>
      <c r="O115" s="11">
        <v>0</v>
      </c>
      <c r="P115" s="68">
        <v>0</v>
      </c>
      <c r="Q115" s="68">
        <v>0</v>
      </c>
      <c r="R115" s="11">
        <v>0</v>
      </c>
      <c r="S115" s="11">
        <v>0</v>
      </c>
      <c r="T115" s="68">
        <v>0</v>
      </c>
      <c r="U115" s="68">
        <v>0</v>
      </c>
      <c r="V115" s="11">
        <v>0</v>
      </c>
      <c r="W115" s="27"/>
      <c r="X115" s="47"/>
      <c r="Y115" s="65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</row>
    <row r="116" ht="14.25" spans="1:256">
      <c r="A116" s="27"/>
      <c r="B116" s="47"/>
      <c r="C116" s="65"/>
      <c r="D116" s="65"/>
      <c r="E116" s="65"/>
      <c r="F116" s="65"/>
      <c r="G116" s="66"/>
      <c r="H116" s="66"/>
      <c r="I116" s="65"/>
      <c r="J116" s="65"/>
      <c r="K116" s="65"/>
      <c r="L116" s="66"/>
      <c r="M116" s="70">
        <v>2136001</v>
      </c>
      <c r="N116" s="27" t="s">
        <v>2161</v>
      </c>
      <c r="O116" s="38">
        <v>0</v>
      </c>
      <c r="P116" s="63">
        <v>0</v>
      </c>
      <c r="Q116" s="63">
        <v>0</v>
      </c>
      <c r="R116" s="76">
        <v>0</v>
      </c>
      <c r="S116" s="63">
        <v>0</v>
      </c>
      <c r="T116" s="63">
        <v>0</v>
      </c>
      <c r="U116" s="63">
        <v>0</v>
      </c>
      <c r="V116" s="38">
        <v>0</v>
      </c>
      <c r="W116" s="27"/>
      <c r="X116" s="47"/>
      <c r="Y116" s="65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</row>
    <row r="117" ht="14.25" spans="1:256">
      <c r="A117" s="27"/>
      <c r="B117" s="47"/>
      <c r="C117" s="65"/>
      <c r="D117" s="65"/>
      <c r="E117" s="65"/>
      <c r="F117" s="65"/>
      <c r="G117" s="66"/>
      <c r="H117" s="66"/>
      <c r="I117" s="65"/>
      <c r="J117" s="65"/>
      <c r="K117" s="65"/>
      <c r="L117" s="66"/>
      <c r="M117" s="70">
        <v>2136002</v>
      </c>
      <c r="N117" s="27" t="s">
        <v>2162</v>
      </c>
      <c r="O117" s="38">
        <v>0</v>
      </c>
      <c r="P117" s="63">
        <v>0</v>
      </c>
      <c r="Q117" s="63">
        <v>0</v>
      </c>
      <c r="R117" s="76">
        <v>0</v>
      </c>
      <c r="S117" s="63">
        <v>0</v>
      </c>
      <c r="T117" s="63">
        <v>0</v>
      </c>
      <c r="U117" s="63">
        <v>0</v>
      </c>
      <c r="V117" s="38">
        <v>0</v>
      </c>
      <c r="W117" s="27"/>
      <c r="X117" s="47"/>
      <c r="Y117" s="65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</row>
    <row r="118" ht="14.25" spans="1:256">
      <c r="A118" s="27"/>
      <c r="B118" s="47"/>
      <c r="C118" s="65"/>
      <c r="D118" s="65"/>
      <c r="E118" s="65"/>
      <c r="F118" s="65"/>
      <c r="G118" s="66"/>
      <c r="H118" s="66"/>
      <c r="I118" s="65"/>
      <c r="J118" s="65"/>
      <c r="K118" s="65"/>
      <c r="L118" s="66"/>
      <c r="M118" s="70">
        <v>2136003</v>
      </c>
      <c r="N118" s="27" t="s">
        <v>2163</v>
      </c>
      <c r="O118" s="38">
        <v>0</v>
      </c>
      <c r="P118" s="63">
        <v>0</v>
      </c>
      <c r="Q118" s="63">
        <v>0</v>
      </c>
      <c r="R118" s="76">
        <v>0</v>
      </c>
      <c r="S118" s="63">
        <v>0</v>
      </c>
      <c r="T118" s="63">
        <v>0</v>
      </c>
      <c r="U118" s="63">
        <v>0</v>
      </c>
      <c r="V118" s="38">
        <v>0</v>
      </c>
      <c r="W118" s="27"/>
      <c r="X118" s="47"/>
      <c r="Y118" s="65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</row>
    <row r="119" ht="14.25" spans="1:256">
      <c r="A119" s="27"/>
      <c r="B119" s="47"/>
      <c r="C119" s="65"/>
      <c r="D119" s="65"/>
      <c r="E119" s="65"/>
      <c r="F119" s="65"/>
      <c r="G119" s="66"/>
      <c r="H119" s="66"/>
      <c r="I119" s="65"/>
      <c r="J119" s="65"/>
      <c r="K119" s="65"/>
      <c r="L119" s="66"/>
      <c r="M119" s="70">
        <v>2136004</v>
      </c>
      <c r="N119" s="27" t="s">
        <v>2164</v>
      </c>
      <c r="O119" s="38">
        <v>0</v>
      </c>
      <c r="P119" s="63">
        <v>0</v>
      </c>
      <c r="Q119" s="63">
        <v>0</v>
      </c>
      <c r="R119" s="76">
        <v>0</v>
      </c>
      <c r="S119" s="63">
        <v>0</v>
      </c>
      <c r="T119" s="63">
        <v>0</v>
      </c>
      <c r="U119" s="63">
        <v>0</v>
      </c>
      <c r="V119" s="38">
        <v>0</v>
      </c>
      <c r="W119" s="27"/>
      <c r="X119" s="47"/>
      <c r="Y119" s="65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ht="14.25" spans="1:256">
      <c r="A120" s="27"/>
      <c r="B120" s="47"/>
      <c r="C120" s="65"/>
      <c r="D120" s="65"/>
      <c r="E120" s="65"/>
      <c r="F120" s="65"/>
      <c r="G120" s="66"/>
      <c r="H120" s="66"/>
      <c r="I120" s="65"/>
      <c r="J120" s="65"/>
      <c r="K120" s="65"/>
      <c r="L120" s="66"/>
      <c r="M120" s="70">
        <v>2136099</v>
      </c>
      <c r="N120" s="27" t="s">
        <v>2165</v>
      </c>
      <c r="O120" s="38">
        <v>0</v>
      </c>
      <c r="P120" s="63">
        <v>0</v>
      </c>
      <c r="Q120" s="63">
        <v>0</v>
      </c>
      <c r="R120" s="76">
        <v>0</v>
      </c>
      <c r="S120" s="63">
        <v>0</v>
      </c>
      <c r="T120" s="63">
        <v>0</v>
      </c>
      <c r="U120" s="63">
        <v>0</v>
      </c>
      <c r="V120" s="38">
        <v>0</v>
      </c>
      <c r="W120" s="27"/>
      <c r="X120" s="47"/>
      <c r="Y120" s="65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</row>
    <row r="121" ht="14.25" spans="1:256">
      <c r="A121" s="27"/>
      <c r="B121" s="47"/>
      <c r="C121" s="65"/>
      <c r="D121" s="65"/>
      <c r="E121" s="65"/>
      <c r="F121" s="65"/>
      <c r="G121" s="66"/>
      <c r="H121" s="66"/>
      <c r="I121" s="65"/>
      <c r="J121" s="65"/>
      <c r="K121" s="65"/>
      <c r="L121" s="66"/>
      <c r="M121" s="70">
        <v>232020206</v>
      </c>
      <c r="N121" s="47" t="s">
        <v>2166</v>
      </c>
      <c r="O121" s="38">
        <v>0</v>
      </c>
      <c r="P121" s="63">
        <v>0</v>
      </c>
      <c r="Q121" s="63">
        <v>0</v>
      </c>
      <c r="R121" s="76">
        <v>0</v>
      </c>
      <c r="S121" s="63">
        <v>0</v>
      </c>
      <c r="T121" s="63">
        <v>0</v>
      </c>
      <c r="U121" s="63">
        <v>0</v>
      </c>
      <c r="V121" s="38">
        <v>0</v>
      </c>
      <c r="W121" s="27"/>
      <c r="X121" s="47"/>
      <c r="Y121" s="65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</row>
    <row r="122" ht="14.25" spans="1:256">
      <c r="A122" s="27"/>
      <c r="B122" s="47"/>
      <c r="C122" s="65"/>
      <c r="D122" s="65"/>
      <c r="E122" s="65"/>
      <c r="F122" s="65"/>
      <c r="G122" s="66"/>
      <c r="H122" s="66"/>
      <c r="I122" s="65"/>
      <c r="J122" s="65"/>
      <c r="K122" s="65"/>
      <c r="L122" s="66"/>
      <c r="M122" s="70">
        <v>233020206</v>
      </c>
      <c r="N122" s="47" t="s">
        <v>2167</v>
      </c>
      <c r="O122" s="76">
        <v>0</v>
      </c>
      <c r="P122" s="63">
        <v>0</v>
      </c>
      <c r="Q122" s="63">
        <v>0</v>
      </c>
      <c r="R122" s="76">
        <v>0</v>
      </c>
      <c r="S122" s="63">
        <v>0</v>
      </c>
      <c r="T122" s="63">
        <v>0</v>
      </c>
      <c r="U122" s="63">
        <v>0</v>
      </c>
      <c r="V122" s="76">
        <v>0</v>
      </c>
      <c r="W122" s="27"/>
      <c r="X122" s="47"/>
      <c r="Y122" s="65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</row>
    <row r="123" ht="14.25" spans="1:256">
      <c r="A123" s="27">
        <v>1030150</v>
      </c>
      <c r="B123" s="47" t="s">
        <v>2168</v>
      </c>
      <c r="C123" s="11">
        <v>0</v>
      </c>
      <c r="D123" s="11">
        <v>0</v>
      </c>
      <c r="E123" s="11">
        <v>0</v>
      </c>
      <c r="F123" s="68">
        <v>0</v>
      </c>
      <c r="G123" s="11">
        <v>0</v>
      </c>
      <c r="H123" s="11">
        <v>0</v>
      </c>
      <c r="I123" s="11">
        <v>0</v>
      </c>
      <c r="J123" s="68">
        <v>0</v>
      </c>
      <c r="K123" s="11">
        <v>0</v>
      </c>
      <c r="L123" s="11">
        <v>0</v>
      </c>
      <c r="M123" s="70"/>
      <c r="N123" s="47" t="s">
        <v>2169</v>
      </c>
      <c r="O123" s="11">
        <v>0</v>
      </c>
      <c r="P123" s="68">
        <v>0</v>
      </c>
      <c r="Q123" s="68">
        <v>0</v>
      </c>
      <c r="R123" s="11">
        <v>0</v>
      </c>
      <c r="S123" s="11">
        <v>0</v>
      </c>
      <c r="T123" s="68">
        <v>0</v>
      </c>
      <c r="U123" s="68">
        <v>0</v>
      </c>
      <c r="V123" s="11">
        <v>0</v>
      </c>
      <c r="W123" s="27">
        <v>1030150</v>
      </c>
      <c r="X123" s="47" t="s">
        <v>2170</v>
      </c>
      <c r="Y123" s="11">
        <v>0</v>
      </c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</row>
    <row r="124" ht="14.25" spans="1:256">
      <c r="A124" s="27">
        <v>103015001</v>
      </c>
      <c r="B124" s="27" t="s">
        <v>2171</v>
      </c>
      <c r="C124" s="38">
        <v>0</v>
      </c>
      <c r="D124" s="38">
        <v>0</v>
      </c>
      <c r="E124" s="14">
        <v>0</v>
      </c>
      <c r="F124" s="63">
        <v>0</v>
      </c>
      <c r="G124" s="38">
        <v>0</v>
      </c>
      <c r="H124" s="14">
        <v>0</v>
      </c>
      <c r="I124" s="14">
        <v>0</v>
      </c>
      <c r="J124" s="63">
        <v>0</v>
      </c>
      <c r="K124" s="38">
        <v>0</v>
      </c>
      <c r="L124" s="38">
        <v>0</v>
      </c>
      <c r="M124" s="70">
        <v>21366</v>
      </c>
      <c r="N124" s="47" t="s">
        <v>2172</v>
      </c>
      <c r="O124" s="11">
        <v>0</v>
      </c>
      <c r="P124" s="68">
        <v>0</v>
      </c>
      <c r="Q124" s="68">
        <v>0</v>
      </c>
      <c r="R124" s="11">
        <v>0</v>
      </c>
      <c r="S124" s="11">
        <v>0</v>
      </c>
      <c r="T124" s="68">
        <v>0</v>
      </c>
      <c r="U124" s="68">
        <v>0</v>
      </c>
      <c r="V124" s="11">
        <v>0</v>
      </c>
      <c r="W124" s="27">
        <v>103015001</v>
      </c>
      <c r="X124" s="27" t="s">
        <v>2173</v>
      </c>
      <c r="Y124" s="38">
        <v>0</v>
      </c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</row>
    <row r="125" ht="14.25" spans="1:256">
      <c r="A125" s="27">
        <v>103015002</v>
      </c>
      <c r="B125" s="27" t="s">
        <v>2174</v>
      </c>
      <c r="C125" s="38">
        <v>0</v>
      </c>
      <c r="D125" s="38">
        <v>0</v>
      </c>
      <c r="E125" s="14">
        <v>0</v>
      </c>
      <c r="F125" s="63">
        <v>0</v>
      </c>
      <c r="G125" s="38">
        <v>0</v>
      </c>
      <c r="H125" s="14">
        <v>0</v>
      </c>
      <c r="I125" s="14">
        <v>0</v>
      </c>
      <c r="J125" s="63">
        <v>0</v>
      </c>
      <c r="K125" s="38">
        <v>0</v>
      </c>
      <c r="L125" s="38">
        <v>0</v>
      </c>
      <c r="M125" s="70">
        <v>2136601</v>
      </c>
      <c r="N125" s="27" t="s">
        <v>2038</v>
      </c>
      <c r="O125" s="38">
        <v>0</v>
      </c>
      <c r="P125" s="63">
        <v>0</v>
      </c>
      <c r="Q125" s="63">
        <v>0</v>
      </c>
      <c r="R125" s="76">
        <v>0</v>
      </c>
      <c r="S125" s="63">
        <v>0</v>
      </c>
      <c r="T125" s="63">
        <v>0</v>
      </c>
      <c r="U125" s="63">
        <v>0</v>
      </c>
      <c r="V125" s="38">
        <v>0</v>
      </c>
      <c r="W125" s="27">
        <v>103015002</v>
      </c>
      <c r="X125" s="27" t="s">
        <v>2175</v>
      </c>
      <c r="Y125" s="38">
        <v>0</v>
      </c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</row>
    <row r="126" ht="14.25" spans="1:256">
      <c r="A126" s="27"/>
      <c r="B126" s="27"/>
      <c r="C126" s="65"/>
      <c r="D126" s="65"/>
      <c r="E126" s="65"/>
      <c r="F126" s="65"/>
      <c r="G126" s="66"/>
      <c r="H126" s="66"/>
      <c r="I126" s="65"/>
      <c r="J126" s="65"/>
      <c r="K126" s="65"/>
      <c r="L126" s="66"/>
      <c r="M126" s="70">
        <v>2136602</v>
      </c>
      <c r="N126" s="27" t="s">
        <v>2176</v>
      </c>
      <c r="O126" s="38">
        <v>0</v>
      </c>
      <c r="P126" s="63">
        <v>0</v>
      </c>
      <c r="Q126" s="63">
        <v>0</v>
      </c>
      <c r="R126" s="76">
        <v>0</v>
      </c>
      <c r="S126" s="63">
        <v>0</v>
      </c>
      <c r="T126" s="63">
        <v>0</v>
      </c>
      <c r="U126" s="63">
        <v>0</v>
      </c>
      <c r="V126" s="38">
        <v>0</v>
      </c>
      <c r="W126" s="27"/>
      <c r="X126" s="27"/>
      <c r="Y126" s="65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</row>
    <row r="127" ht="14.25" spans="1:256">
      <c r="A127" s="27"/>
      <c r="B127" s="47"/>
      <c r="C127" s="65"/>
      <c r="D127" s="65"/>
      <c r="E127" s="65"/>
      <c r="F127" s="65"/>
      <c r="G127" s="66"/>
      <c r="H127" s="66"/>
      <c r="I127" s="65"/>
      <c r="J127" s="65"/>
      <c r="K127" s="65"/>
      <c r="L127" s="66"/>
      <c r="M127" s="70">
        <v>2136603</v>
      </c>
      <c r="N127" s="27" t="s">
        <v>2177</v>
      </c>
      <c r="O127" s="38">
        <v>0</v>
      </c>
      <c r="P127" s="63">
        <v>0</v>
      </c>
      <c r="Q127" s="63">
        <v>0</v>
      </c>
      <c r="R127" s="76">
        <v>0</v>
      </c>
      <c r="S127" s="63">
        <v>0</v>
      </c>
      <c r="T127" s="63">
        <v>0</v>
      </c>
      <c r="U127" s="63">
        <v>0</v>
      </c>
      <c r="V127" s="38">
        <v>0</v>
      </c>
      <c r="W127" s="27"/>
      <c r="X127" s="47"/>
      <c r="Y127" s="65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</row>
    <row r="128" ht="14.25" spans="1:256">
      <c r="A128" s="27"/>
      <c r="B128" s="47"/>
      <c r="C128" s="65"/>
      <c r="D128" s="65"/>
      <c r="E128" s="65"/>
      <c r="F128" s="65"/>
      <c r="G128" s="66"/>
      <c r="H128" s="66"/>
      <c r="I128" s="65"/>
      <c r="J128" s="65"/>
      <c r="K128" s="65"/>
      <c r="L128" s="66"/>
      <c r="M128" s="70">
        <v>2136699</v>
      </c>
      <c r="N128" s="27" t="s">
        <v>2178</v>
      </c>
      <c r="O128" s="38">
        <v>0</v>
      </c>
      <c r="P128" s="63">
        <v>0</v>
      </c>
      <c r="Q128" s="63">
        <v>0</v>
      </c>
      <c r="R128" s="76">
        <v>0</v>
      </c>
      <c r="S128" s="63">
        <v>0</v>
      </c>
      <c r="T128" s="63">
        <v>0</v>
      </c>
      <c r="U128" s="63">
        <v>0</v>
      </c>
      <c r="V128" s="38">
        <v>0</v>
      </c>
      <c r="W128" s="27"/>
      <c r="X128" s="47"/>
      <c r="Y128" s="65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ht="14.25" spans="1:256">
      <c r="A129" s="27"/>
      <c r="B129" s="47"/>
      <c r="C129" s="65"/>
      <c r="D129" s="65"/>
      <c r="E129" s="65"/>
      <c r="F129" s="65"/>
      <c r="G129" s="66"/>
      <c r="H129" s="66"/>
      <c r="I129" s="65"/>
      <c r="J129" s="65"/>
      <c r="K129" s="65"/>
      <c r="L129" s="66"/>
      <c r="M129" s="70">
        <v>232020214</v>
      </c>
      <c r="N129" s="47" t="s">
        <v>2179</v>
      </c>
      <c r="O129" s="38">
        <v>0</v>
      </c>
      <c r="P129" s="63">
        <v>0</v>
      </c>
      <c r="Q129" s="63">
        <v>0</v>
      </c>
      <c r="R129" s="76">
        <v>0</v>
      </c>
      <c r="S129" s="63">
        <v>0</v>
      </c>
      <c r="T129" s="63">
        <v>0</v>
      </c>
      <c r="U129" s="63">
        <v>0</v>
      </c>
      <c r="V129" s="38">
        <v>0</v>
      </c>
      <c r="W129" s="27"/>
      <c r="X129" s="47"/>
      <c r="Y129" s="65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ht="14.25" spans="1:256">
      <c r="A130" s="27"/>
      <c r="B130" s="47"/>
      <c r="C130" s="65"/>
      <c r="D130" s="65"/>
      <c r="E130" s="65"/>
      <c r="F130" s="65"/>
      <c r="G130" s="66"/>
      <c r="H130" s="66"/>
      <c r="I130" s="65"/>
      <c r="J130" s="65"/>
      <c r="K130" s="65"/>
      <c r="L130" s="66"/>
      <c r="M130" s="70">
        <v>233020214</v>
      </c>
      <c r="N130" s="47" t="s">
        <v>2180</v>
      </c>
      <c r="O130" s="76">
        <v>0</v>
      </c>
      <c r="P130" s="63">
        <v>0</v>
      </c>
      <c r="Q130" s="63">
        <v>0</v>
      </c>
      <c r="R130" s="76">
        <v>0</v>
      </c>
      <c r="S130" s="63">
        <v>0</v>
      </c>
      <c r="T130" s="63">
        <v>0</v>
      </c>
      <c r="U130" s="63">
        <v>0</v>
      </c>
      <c r="V130" s="76">
        <v>0</v>
      </c>
      <c r="W130" s="27"/>
      <c r="X130" s="47"/>
      <c r="Y130" s="65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</row>
    <row r="131" ht="14.25" spans="1:256">
      <c r="A131" s="27">
        <v>1030152</v>
      </c>
      <c r="B131" s="47" t="s">
        <v>2181</v>
      </c>
      <c r="C131" s="38">
        <v>0</v>
      </c>
      <c r="D131" s="38">
        <v>0</v>
      </c>
      <c r="E131" s="14">
        <v>0</v>
      </c>
      <c r="F131" s="63">
        <v>0</v>
      </c>
      <c r="G131" s="38">
        <v>0</v>
      </c>
      <c r="H131" s="14">
        <v>0</v>
      </c>
      <c r="I131" s="14">
        <v>0</v>
      </c>
      <c r="J131" s="63">
        <v>0</v>
      </c>
      <c r="K131" s="38">
        <v>0</v>
      </c>
      <c r="L131" s="77">
        <v>0</v>
      </c>
      <c r="M131" s="70">
        <v>21367</v>
      </c>
      <c r="N131" s="47" t="s">
        <v>2182</v>
      </c>
      <c r="O131" s="11">
        <v>0</v>
      </c>
      <c r="P131" s="68">
        <v>0</v>
      </c>
      <c r="Q131" s="68">
        <v>0</v>
      </c>
      <c r="R131" s="11">
        <v>0</v>
      </c>
      <c r="S131" s="11">
        <v>0</v>
      </c>
      <c r="T131" s="68">
        <v>0</v>
      </c>
      <c r="U131" s="68">
        <v>0</v>
      </c>
      <c r="V131" s="11">
        <v>0</v>
      </c>
      <c r="W131" s="27">
        <v>1030152</v>
      </c>
      <c r="X131" s="47" t="s">
        <v>2183</v>
      </c>
      <c r="Y131" s="11">
        <v>0</v>
      </c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</row>
    <row r="132" ht="14.25" spans="1:256">
      <c r="A132" s="27"/>
      <c r="B132" s="47"/>
      <c r="C132" s="65"/>
      <c r="D132" s="65"/>
      <c r="E132" s="65"/>
      <c r="F132" s="65"/>
      <c r="G132" s="66"/>
      <c r="H132" s="66"/>
      <c r="I132" s="65"/>
      <c r="J132" s="65"/>
      <c r="K132" s="65"/>
      <c r="L132" s="66"/>
      <c r="M132" s="70">
        <v>2136701</v>
      </c>
      <c r="N132" s="27" t="s">
        <v>2031</v>
      </c>
      <c r="O132" s="38">
        <v>0</v>
      </c>
      <c r="P132" s="63">
        <v>0</v>
      </c>
      <c r="Q132" s="63">
        <v>0</v>
      </c>
      <c r="R132" s="76">
        <v>0</v>
      </c>
      <c r="S132" s="63">
        <v>0</v>
      </c>
      <c r="T132" s="63">
        <v>0</v>
      </c>
      <c r="U132" s="63">
        <v>0</v>
      </c>
      <c r="V132" s="38">
        <v>0</v>
      </c>
      <c r="W132" s="27"/>
      <c r="X132" s="47"/>
      <c r="Y132" s="65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</row>
    <row r="133" ht="14.25" spans="1:256">
      <c r="A133" s="27"/>
      <c r="B133" s="47"/>
      <c r="C133" s="65"/>
      <c r="D133" s="65"/>
      <c r="E133" s="65"/>
      <c r="F133" s="65"/>
      <c r="G133" s="66"/>
      <c r="H133" s="66"/>
      <c r="I133" s="65"/>
      <c r="J133" s="65"/>
      <c r="K133" s="65"/>
      <c r="L133" s="66"/>
      <c r="M133" s="70">
        <v>2136702</v>
      </c>
      <c r="N133" s="27" t="s">
        <v>2184</v>
      </c>
      <c r="O133" s="38">
        <v>0</v>
      </c>
      <c r="P133" s="63">
        <v>0</v>
      </c>
      <c r="Q133" s="63">
        <v>0</v>
      </c>
      <c r="R133" s="76">
        <v>0</v>
      </c>
      <c r="S133" s="63">
        <v>0</v>
      </c>
      <c r="T133" s="63">
        <v>0</v>
      </c>
      <c r="U133" s="63">
        <v>0</v>
      </c>
      <c r="V133" s="38">
        <v>0</v>
      </c>
      <c r="W133" s="27"/>
      <c r="X133" s="47"/>
      <c r="Y133" s="65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</row>
    <row r="134" ht="14.25" spans="1:256">
      <c r="A134" s="27"/>
      <c r="B134" s="47"/>
      <c r="C134" s="65"/>
      <c r="D134" s="65"/>
      <c r="E134" s="65"/>
      <c r="F134" s="65"/>
      <c r="G134" s="66"/>
      <c r="H134" s="66"/>
      <c r="I134" s="65"/>
      <c r="J134" s="65"/>
      <c r="K134" s="65"/>
      <c r="L134" s="66"/>
      <c r="M134" s="70">
        <v>2136703</v>
      </c>
      <c r="N134" s="27" t="s">
        <v>2185</v>
      </c>
      <c r="O134" s="38">
        <v>0</v>
      </c>
      <c r="P134" s="63">
        <v>0</v>
      </c>
      <c r="Q134" s="63">
        <v>0</v>
      </c>
      <c r="R134" s="76">
        <v>0</v>
      </c>
      <c r="S134" s="63">
        <v>0</v>
      </c>
      <c r="T134" s="63">
        <v>0</v>
      </c>
      <c r="U134" s="63">
        <v>0</v>
      </c>
      <c r="V134" s="38">
        <v>0</v>
      </c>
      <c r="W134" s="27"/>
      <c r="X134" s="47"/>
      <c r="Y134" s="65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</row>
    <row r="135" ht="14.25" spans="1:256">
      <c r="A135" s="27"/>
      <c r="B135" s="47"/>
      <c r="C135" s="65"/>
      <c r="D135" s="65"/>
      <c r="E135" s="65"/>
      <c r="F135" s="65"/>
      <c r="G135" s="66"/>
      <c r="H135" s="66"/>
      <c r="I135" s="65"/>
      <c r="J135" s="65"/>
      <c r="K135" s="65"/>
      <c r="L135" s="66"/>
      <c r="M135" s="70">
        <v>2136799</v>
      </c>
      <c r="N135" s="27" t="s">
        <v>2186</v>
      </c>
      <c r="O135" s="38">
        <v>0</v>
      </c>
      <c r="P135" s="63">
        <v>0</v>
      </c>
      <c r="Q135" s="63">
        <v>0</v>
      </c>
      <c r="R135" s="76">
        <v>0</v>
      </c>
      <c r="S135" s="63">
        <v>0</v>
      </c>
      <c r="T135" s="63">
        <v>0</v>
      </c>
      <c r="U135" s="63">
        <v>0</v>
      </c>
      <c r="V135" s="38">
        <v>0</v>
      </c>
      <c r="W135" s="27"/>
      <c r="X135" s="47"/>
      <c r="Y135" s="65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</row>
    <row r="136" ht="14.25" spans="1:256">
      <c r="A136" s="27">
        <v>1030139</v>
      </c>
      <c r="B136" s="47" t="s">
        <v>2187</v>
      </c>
      <c r="C136" s="38">
        <v>0</v>
      </c>
      <c r="D136" s="38">
        <v>0</v>
      </c>
      <c r="E136" s="14">
        <v>0</v>
      </c>
      <c r="F136" s="63">
        <v>0</v>
      </c>
      <c r="G136" s="38">
        <v>0</v>
      </c>
      <c r="H136" s="14">
        <v>0</v>
      </c>
      <c r="I136" s="14">
        <v>0</v>
      </c>
      <c r="J136" s="63">
        <v>0</v>
      </c>
      <c r="K136" s="38">
        <v>0</v>
      </c>
      <c r="L136" s="38">
        <v>0</v>
      </c>
      <c r="M136" s="70"/>
      <c r="N136" s="47" t="s">
        <v>2188</v>
      </c>
      <c r="O136" s="11">
        <v>0</v>
      </c>
      <c r="P136" s="68">
        <v>0</v>
      </c>
      <c r="Q136" s="68">
        <v>0</v>
      </c>
      <c r="R136" s="11">
        <v>0</v>
      </c>
      <c r="S136" s="11">
        <v>0</v>
      </c>
      <c r="T136" s="68">
        <v>0</v>
      </c>
      <c r="U136" s="68">
        <v>0</v>
      </c>
      <c r="V136" s="11">
        <v>0</v>
      </c>
      <c r="W136" s="27">
        <v>1030139</v>
      </c>
      <c r="X136" s="47" t="s">
        <v>2189</v>
      </c>
      <c r="Y136" s="11">
        <v>0</v>
      </c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ht="14.25" spans="1:256">
      <c r="A137" s="27"/>
      <c r="B137" s="47"/>
      <c r="C137" s="65"/>
      <c r="D137" s="65"/>
      <c r="E137" s="65"/>
      <c r="F137" s="65"/>
      <c r="G137" s="66"/>
      <c r="H137" s="66"/>
      <c r="I137" s="65"/>
      <c r="J137" s="65"/>
      <c r="K137" s="65"/>
      <c r="L137" s="66"/>
      <c r="M137" s="70">
        <v>21368</v>
      </c>
      <c r="N137" s="47" t="s">
        <v>2190</v>
      </c>
      <c r="O137" s="11">
        <v>0</v>
      </c>
      <c r="P137" s="68">
        <v>0</v>
      </c>
      <c r="Q137" s="68">
        <v>0</v>
      </c>
      <c r="R137" s="11">
        <v>0</v>
      </c>
      <c r="S137" s="11">
        <v>0</v>
      </c>
      <c r="T137" s="68">
        <v>0</v>
      </c>
      <c r="U137" s="68">
        <v>0</v>
      </c>
      <c r="V137" s="11">
        <v>0</v>
      </c>
      <c r="W137" s="41"/>
      <c r="X137" s="41"/>
      <c r="Y137" s="65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</row>
    <row r="138" ht="14.25" spans="1:256">
      <c r="A138" s="27"/>
      <c r="B138" s="47"/>
      <c r="C138" s="86"/>
      <c r="D138" s="86"/>
      <c r="E138" s="86"/>
      <c r="F138" s="86"/>
      <c r="G138" s="66"/>
      <c r="H138" s="66"/>
      <c r="I138" s="86"/>
      <c r="J138" s="86"/>
      <c r="K138" s="86"/>
      <c r="L138" s="66"/>
      <c r="M138" s="70">
        <v>2136801</v>
      </c>
      <c r="N138" s="27" t="s">
        <v>926</v>
      </c>
      <c r="O138" s="38">
        <v>0</v>
      </c>
      <c r="P138" s="63">
        <v>0</v>
      </c>
      <c r="Q138" s="63">
        <v>0</v>
      </c>
      <c r="R138" s="76">
        <v>0</v>
      </c>
      <c r="S138" s="63">
        <v>0</v>
      </c>
      <c r="T138" s="63">
        <v>0</v>
      </c>
      <c r="U138" s="63">
        <v>0</v>
      </c>
      <c r="V138" s="38">
        <v>0</v>
      </c>
      <c r="W138" s="27"/>
      <c r="X138" s="47"/>
      <c r="Y138" s="65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</row>
    <row r="139" ht="14.25" spans="1:256">
      <c r="A139" s="27"/>
      <c r="B139" s="47"/>
      <c r="C139" s="86"/>
      <c r="D139" s="86"/>
      <c r="E139" s="86"/>
      <c r="F139" s="86"/>
      <c r="G139" s="66"/>
      <c r="H139" s="66"/>
      <c r="I139" s="86"/>
      <c r="J139" s="86"/>
      <c r="K139" s="86"/>
      <c r="L139" s="66"/>
      <c r="M139" s="70">
        <v>2136802</v>
      </c>
      <c r="N139" s="27" t="s">
        <v>2191</v>
      </c>
      <c r="O139" s="38">
        <v>0</v>
      </c>
      <c r="P139" s="63">
        <v>0</v>
      </c>
      <c r="Q139" s="63">
        <v>0</v>
      </c>
      <c r="R139" s="76">
        <v>0</v>
      </c>
      <c r="S139" s="63">
        <v>0</v>
      </c>
      <c r="T139" s="63">
        <v>0</v>
      </c>
      <c r="U139" s="63">
        <v>0</v>
      </c>
      <c r="V139" s="38">
        <v>0</v>
      </c>
      <c r="W139" s="27"/>
      <c r="X139" s="47"/>
      <c r="Y139" s="65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</row>
    <row r="140" ht="14.25" spans="1:256">
      <c r="A140" s="27"/>
      <c r="B140" s="47"/>
      <c r="C140" s="86"/>
      <c r="D140" s="86"/>
      <c r="E140" s="86"/>
      <c r="F140" s="86"/>
      <c r="G140" s="66"/>
      <c r="H140" s="66"/>
      <c r="I140" s="86"/>
      <c r="J140" s="86"/>
      <c r="K140" s="86"/>
      <c r="L140" s="66"/>
      <c r="M140" s="70">
        <v>232020208</v>
      </c>
      <c r="N140" s="47" t="s">
        <v>2192</v>
      </c>
      <c r="O140" s="38">
        <v>0</v>
      </c>
      <c r="P140" s="63">
        <v>0</v>
      </c>
      <c r="Q140" s="63">
        <v>0</v>
      </c>
      <c r="R140" s="76">
        <v>0</v>
      </c>
      <c r="S140" s="63">
        <v>0</v>
      </c>
      <c r="T140" s="63">
        <v>0</v>
      </c>
      <c r="U140" s="63">
        <v>0</v>
      </c>
      <c r="V140" s="38">
        <v>0</v>
      </c>
      <c r="W140" s="27"/>
      <c r="X140" s="47"/>
      <c r="Y140" s="65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</row>
    <row r="141" ht="14.25" spans="1:256">
      <c r="A141" s="27"/>
      <c r="B141" s="47"/>
      <c r="C141" s="65"/>
      <c r="D141" s="65"/>
      <c r="E141" s="65"/>
      <c r="F141" s="65"/>
      <c r="G141" s="66"/>
      <c r="H141" s="66"/>
      <c r="I141" s="65"/>
      <c r="J141" s="65"/>
      <c r="K141" s="65"/>
      <c r="L141" s="66"/>
      <c r="M141" s="70">
        <v>233020208</v>
      </c>
      <c r="N141" s="47" t="s">
        <v>2193</v>
      </c>
      <c r="O141" s="76">
        <v>0</v>
      </c>
      <c r="P141" s="63">
        <v>0</v>
      </c>
      <c r="Q141" s="63">
        <v>0</v>
      </c>
      <c r="R141" s="76">
        <v>0</v>
      </c>
      <c r="S141" s="63">
        <v>0</v>
      </c>
      <c r="T141" s="63">
        <v>0</v>
      </c>
      <c r="U141" s="63">
        <v>0</v>
      </c>
      <c r="V141" s="76">
        <v>0</v>
      </c>
      <c r="W141" s="27"/>
      <c r="X141" s="47"/>
      <c r="Y141" s="65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</row>
    <row r="142" ht="14.25" spans="1:256">
      <c r="A142" s="27">
        <v>1030158</v>
      </c>
      <c r="B142" s="47" t="s">
        <v>2194</v>
      </c>
      <c r="C142" s="11">
        <v>0</v>
      </c>
      <c r="D142" s="11">
        <v>0</v>
      </c>
      <c r="E142" s="11">
        <v>1925</v>
      </c>
      <c r="F142" s="68">
        <v>0</v>
      </c>
      <c r="G142" s="11">
        <v>0</v>
      </c>
      <c r="H142" s="11">
        <v>0</v>
      </c>
      <c r="I142" s="11">
        <v>0</v>
      </c>
      <c r="J142" s="68">
        <v>0</v>
      </c>
      <c r="K142" s="11">
        <v>0</v>
      </c>
      <c r="L142" s="11">
        <v>0</v>
      </c>
      <c r="M142" s="70"/>
      <c r="N142" s="47" t="s">
        <v>2195</v>
      </c>
      <c r="O142" s="11">
        <v>1925</v>
      </c>
      <c r="P142" s="68">
        <v>0</v>
      </c>
      <c r="Q142" s="68">
        <v>0</v>
      </c>
      <c r="R142" s="11">
        <v>0</v>
      </c>
      <c r="S142" s="11">
        <v>0</v>
      </c>
      <c r="T142" s="68">
        <v>0</v>
      </c>
      <c r="U142" s="68">
        <v>0</v>
      </c>
      <c r="V142" s="11">
        <v>0</v>
      </c>
      <c r="W142" s="27">
        <v>1030158</v>
      </c>
      <c r="X142" s="47" t="s">
        <v>2196</v>
      </c>
      <c r="Y142" s="11">
        <v>0</v>
      </c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</row>
    <row r="143" ht="14.25" spans="1:256">
      <c r="A143" s="27">
        <v>103015801</v>
      </c>
      <c r="B143" s="27" t="s">
        <v>2197</v>
      </c>
      <c r="C143" s="38">
        <v>0</v>
      </c>
      <c r="D143" s="38">
        <v>0</v>
      </c>
      <c r="E143" s="14">
        <v>0</v>
      </c>
      <c r="F143" s="63">
        <v>0</v>
      </c>
      <c r="G143" s="38">
        <v>0</v>
      </c>
      <c r="H143" s="14">
        <v>0</v>
      </c>
      <c r="I143" s="14">
        <v>0</v>
      </c>
      <c r="J143" s="63">
        <v>0</v>
      </c>
      <c r="K143" s="38">
        <v>0</v>
      </c>
      <c r="L143" s="38">
        <v>0</v>
      </c>
      <c r="M143" s="70">
        <v>21369</v>
      </c>
      <c r="N143" s="47" t="s">
        <v>2198</v>
      </c>
      <c r="O143" s="11">
        <v>1925</v>
      </c>
      <c r="P143" s="68">
        <v>0</v>
      </c>
      <c r="Q143" s="68">
        <v>0</v>
      </c>
      <c r="R143" s="11">
        <v>0</v>
      </c>
      <c r="S143" s="11">
        <v>0</v>
      </c>
      <c r="T143" s="68">
        <v>0</v>
      </c>
      <c r="U143" s="68">
        <v>0</v>
      </c>
      <c r="V143" s="11">
        <v>0</v>
      </c>
      <c r="W143" s="27">
        <v>103015801</v>
      </c>
      <c r="X143" s="27" t="s">
        <v>2197</v>
      </c>
      <c r="Y143" s="38">
        <v>0</v>
      </c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</row>
    <row r="144" ht="14.25" spans="1:256">
      <c r="A144" s="27">
        <v>103015802</v>
      </c>
      <c r="B144" s="27" t="s">
        <v>2199</v>
      </c>
      <c r="C144" s="38">
        <v>0</v>
      </c>
      <c r="D144" s="38">
        <v>0</v>
      </c>
      <c r="E144" s="14">
        <v>0</v>
      </c>
      <c r="F144" s="63">
        <v>0</v>
      </c>
      <c r="G144" s="38">
        <v>0</v>
      </c>
      <c r="H144" s="14">
        <v>0</v>
      </c>
      <c r="I144" s="14">
        <v>0</v>
      </c>
      <c r="J144" s="63">
        <v>0</v>
      </c>
      <c r="K144" s="38">
        <v>0</v>
      </c>
      <c r="L144" s="38">
        <v>0</v>
      </c>
      <c r="M144" s="70">
        <v>2136901</v>
      </c>
      <c r="N144" s="27" t="s">
        <v>926</v>
      </c>
      <c r="O144" s="38">
        <v>0</v>
      </c>
      <c r="P144" s="63">
        <v>0</v>
      </c>
      <c r="Q144" s="63">
        <v>0</v>
      </c>
      <c r="R144" s="76">
        <v>0</v>
      </c>
      <c r="S144" s="63">
        <v>0</v>
      </c>
      <c r="T144" s="63">
        <v>0</v>
      </c>
      <c r="U144" s="63">
        <v>0</v>
      </c>
      <c r="V144" s="38">
        <v>0</v>
      </c>
      <c r="W144" s="27">
        <v>103015802</v>
      </c>
      <c r="X144" s="27" t="s">
        <v>2199</v>
      </c>
      <c r="Y144" s="38">
        <v>0</v>
      </c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</row>
    <row r="145" ht="14.25" spans="1:256">
      <c r="A145" s="27">
        <v>103015803</v>
      </c>
      <c r="B145" s="27" t="s">
        <v>2200</v>
      </c>
      <c r="C145" s="38">
        <v>0</v>
      </c>
      <c r="D145" s="38">
        <v>0</v>
      </c>
      <c r="E145" s="14">
        <v>1925</v>
      </c>
      <c r="F145" s="63">
        <v>0</v>
      </c>
      <c r="G145" s="38">
        <v>0</v>
      </c>
      <c r="H145" s="14">
        <v>0</v>
      </c>
      <c r="I145" s="14">
        <v>0</v>
      </c>
      <c r="J145" s="63">
        <v>0</v>
      </c>
      <c r="K145" s="38">
        <v>0</v>
      </c>
      <c r="L145" s="38">
        <v>0</v>
      </c>
      <c r="M145" s="70">
        <v>2136902</v>
      </c>
      <c r="N145" s="27" t="s">
        <v>2201</v>
      </c>
      <c r="O145" s="38">
        <v>0</v>
      </c>
      <c r="P145" s="63">
        <v>0</v>
      </c>
      <c r="Q145" s="63">
        <v>0</v>
      </c>
      <c r="R145" s="76">
        <v>0</v>
      </c>
      <c r="S145" s="63">
        <v>0</v>
      </c>
      <c r="T145" s="63">
        <v>0</v>
      </c>
      <c r="U145" s="63">
        <v>0</v>
      </c>
      <c r="V145" s="38">
        <v>0</v>
      </c>
      <c r="W145" s="27">
        <v>103015803</v>
      </c>
      <c r="X145" s="27" t="s">
        <v>2200</v>
      </c>
      <c r="Y145" s="38">
        <v>0</v>
      </c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</row>
    <row r="146" ht="14.25" spans="1:256">
      <c r="A146" s="27"/>
      <c r="B146" s="27"/>
      <c r="C146" s="65"/>
      <c r="D146" s="65"/>
      <c r="E146" s="65"/>
      <c r="F146" s="65"/>
      <c r="G146" s="66"/>
      <c r="H146" s="66"/>
      <c r="I146" s="65"/>
      <c r="J146" s="65"/>
      <c r="K146" s="65"/>
      <c r="L146" s="66"/>
      <c r="M146" s="70">
        <v>2136903</v>
      </c>
      <c r="N146" s="27" t="s">
        <v>2202</v>
      </c>
      <c r="O146" s="38">
        <v>1925</v>
      </c>
      <c r="P146" s="63">
        <v>0</v>
      </c>
      <c r="Q146" s="63">
        <v>0</v>
      </c>
      <c r="R146" s="76">
        <v>0</v>
      </c>
      <c r="S146" s="63">
        <v>0</v>
      </c>
      <c r="T146" s="63">
        <v>0</v>
      </c>
      <c r="U146" s="63">
        <v>0</v>
      </c>
      <c r="V146" s="38">
        <v>0</v>
      </c>
      <c r="W146" s="41"/>
      <c r="X146" s="41"/>
      <c r="Y146" s="65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</row>
    <row r="147" ht="14.25" spans="1:256">
      <c r="A147" s="27"/>
      <c r="B147" s="27"/>
      <c r="C147" s="65"/>
      <c r="D147" s="65"/>
      <c r="E147" s="65"/>
      <c r="F147" s="65"/>
      <c r="G147" s="66"/>
      <c r="H147" s="66"/>
      <c r="I147" s="65"/>
      <c r="J147" s="65"/>
      <c r="K147" s="65"/>
      <c r="L147" s="66"/>
      <c r="M147" s="70">
        <v>2136999</v>
      </c>
      <c r="N147" s="27" t="s">
        <v>2203</v>
      </c>
      <c r="O147" s="38">
        <v>0</v>
      </c>
      <c r="P147" s="63">
        <v>0</v>
      </c>
      <c r="Q147" s="63">
        <v>0</v>
      </c>
      <c r="R147" s="76">
        <v>0</v>
      </c>
      <c r="S147" s="63">
        <v>0</v>
      </c>
      <c r="T147" s="63">
        <v>0</v>
      </c>
      <c r="U147" s="63">
        <v>0</v>
      </c>
      <c r="V147" s="38">
        <v>0</v>
      </c>
      <c r="W147" s="41"/>
      <c r="X147" s="41"/>
      <c r="Y147" s="65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</row>
    <row r="148" ht="14.25" spans="1:256">
      <c r="A148" s="27"/>
      <c r="B148" s="27"/>
      <c r="C148" s="65"/>
      <c r="D148" s="65"/>
      <c r="E148" s="65"/>
      <c r="F148" s="65"/>
      <c r="G148" s="66"/>
      <c r="H148" s="66"/>
      <c r="I148" s="65"/>
      <c r="J148" s="65"/>
      <c r="K148" s="65"/>
      <c r="L148" s="66"/>
      <c r="M148" s="70">
        <v>232020218</v>
      </c>
      <c r="N148" s="47" t="s">
        <v>2204</v>
      </c>
      <c r="O148" s="38">
        <v>0</v>
      </c>
      <c r="P148" s="63">
        <v>0</v>
      </c>
      <c r="Q148" s="63">
        <v>0</v>
      </c>
      <c r="R148" s="76">
        <v>0</v>
      </c>
      <c r="S148" s="63">
        <v>0</v>
      </c>
      <c r="T148" s="63">
        <v>0</v>
      </c>
      <c r="U148" s="63">
        <v>0</v>
      </c>
      <c r="V148" s="38">
        <v>0</v>
      </c>
      <c r="W148" s="41"/>
      <c r="X148" s="41"/>
      <c r="Y148" s="65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</row>
    <row r="149" ht="14.25" spans="1:256">
      <c r="A149" s="27"/>
      <c r="B149" s="27"/>
      <c r="C149" s="65"/>
      <c r="D149" s="65"/>
      <c r="E149" s="65"/>
      <c r="F149" s="65"/>
      <c r="G149" s="66"/>
      <c r="H149" s="66"/>
      <c r="I149" s="65"/>
      <c r="J149" s="65"/>
      <c r="K149" s="65"/>
      <c r="L149" s="66"/>
      <c r="M149" s="70">
        <v>233020218</v>
      </c>
      <c r="N149" s="47" t="s">
        <v>2205</v>
      </c>
      <c r="O149" s="76">
        <v>0</v>
      </c>
      <c r="P149" s="63">
        <v>0</v>
      </c>
      <c r="Q149" s="63">
        <v>0</v>
      </c>
      <c r="R149" s="76">
        <v>0</v>
      </c>
      <c r="S149" s="63">
        <v>0</v>
      </c>
      <c r="T149" s="63">
        <v>0</v>
      </c>
      <c r="U149" s="63">
        <v>0</v>
      </c>
      <c r="V149" s="76">
        <v>0</v>
      </c>
      <c r="W149" s="41"/>
      <c r="X149" s="41"/>
      <c r="Y149" s="65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</row>
    <row r="150" ht="14.25" spans="1:256">
      <c r="A150" s="27">
        <v>1030176</v>
      </c>
      <c r="B150" s="47" t="s">
        <v>2206</v>
      </c>
      <c r="C150" s="38">
        <v>7</v>
      </c>
      <c r="D150" s="38">
        <v>0</v>
      </c>
      <c r="E150" s="14">
        <v>305</v>
      </c>
      <c r="F150" s="63">
        <v>0</v>
      </c>
      <c r="G150" s="38">
        <v>0</v>
      </c>
      <c r="H150" s="14">
        <v>0</v>
      </c>
      <c r="I150" s="14">
        <v>0</v>
      </c>
      <c r="J150" s="63">
        <v>0</v>
      </c>
      <c r="K150" s="38">
        <v>0</v>
      </c>
      <c r="L150" s="77">
        <v>0</v>
      </c>
      <c r="M150" s="70">
        <v>21370</v>
      </c>
      <c r="N150" s="47" t="s">
        <v>2207</v>
      </c>
      <c r="O150" s="11">
        <v>312</v>
      </c>
      <c r="P150" s="68">
        <v>0</v>
      </c>
      <c r="Q150" s="68">
        <v>0</v>
      </c>
      <c r="R150" s="11">
        <v>0</v>
      </c>
      <c r="S150" s="11">
        <v>0</v>
      </c>
      <c r="T150" s="68">
        <v>0</v>
      </c>
      <c r="U150" s="68">
        <v>0</v>
      </c>
      <c r="V150" s="11">
        <v>0</v>
      </c>
      <c r="W150" s="27">
        <v>1030176</v>
      </c>
      <c r="X150" s="29" t="s">
        <v>2208</v>
      </c>
      <c r="Y150" s="11">
        <v>0</v>
      </c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</row>
    <row r="151" ht="14.25" spans="1:256">
      <c r="A151" s="27"/>
      <c r="B151" s="27"/>
      <c r="C151" s="65"/>
      <c r="D151" s="65"/>
      <c r="E151" s="65"/>
      <c r="F151" s="65"/>
      <c r="G151" s="66"/>
      <c r="H151" s="66"/>
      <c r="I151" s="65"/>
      <c r="J151" s="65"/>
      <c r="K151" s="65"/>
      <c r="L151" s="66"/>
      <c r="M151" s="70">
        <v>2137001</v>
      </c>
      <c r="N151" s="27" t="s">
        <v>2209</v>
      </c>
      <c r="O151" s="38">
        <v>0</v>
      </c>
      <c r="P151" s="63">
        <v>0</v>
      </c>
      <c r="Q151" s="63">
        <v>0</v>
      </c>
      <c r="R151" s="76">
        <v>0</v>
      </c>
      <c r="S151" s="63">
        <v>0</v>
      </c>
      <c r="T151" s="63">
        <v>0</v>
      </c>
      <c r="U151" s="63">
        <v>0</v>
      </c>
      <c r="V151" s="38">
        <v>0</v>
      </c>
      <c r="W151" s="41"/>
      <c r="X151" s="41"/>
      <c r="Y151" s="65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</row>
    <row r="152" ht="14.25" spans="1:256">
      <c r="A152" s="27"/>
      <c r="B152" s="27"/>
      <c r="C152" s="65"/>
      <c r="D152" s="65"/>
      <c r="E152" s="65"/>
      <c r="F152" s="65"/>
      <c r="G152" s="66"/>
      <c r="H152" s="66"/>
      <c r="I152" s="65"/>
      <c r="J152" s="65"/>
      <c r="K152" s="65"/>
      <c r="L152" s="66"/>
      <c r="M152" s="70">
        <v>2137002</v>
      </c>
      <c r="N152" s="27" t="s">
        <v>2210</v>
      </c>
      <c r="O152" s="38">
        <v>0</v>
      </c>
      <c r="P152" s="63">
        <v>0</v>
      </c>
      <c r="Q152" s="63">
        <v>0</v>
      </c>
      <c r="R152" s="76">
        <v>0</v>
      </c>
      <c r="S152" s="63">
        <v>0</v>
      </c>
      <c r="T152" s="63">
        <v>0</v>
      </c>
      <c r="U152" s="63">
        <v>0</v>
      </c>
      <c r="V152" s="38">
        <v>0</v>
      </c>
      <c r="W152" s="41"/>
      <c r="X152" s="41"/>
      <c r="Y152" s="65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</row>
    <row r="153" ht="14.25" spans="1:256">
      <c r="A153" s="27"/>
      <c r="B153" s="27"/>
      <c r="C153" s="65"/>
      <c r="D153" s="65"/>
      <c r="E153" s="65"/>
      <c r="F153" s="65"/>
      <c r="G153" s="66"/>
      <c r="H153" s="66"/>
      <c r="I153" s="65"/>
      <c r="J153" s="65"/>
      <c r="K153" s="65"/>
      <c r="L153" s="66"/>
      <c r="M153" s="70">
        <v>2137003</v>
      </c>
      <c r="N153" s="27" t="s">
        <v>2211</v>
      </c>
      <c r="O153" s="76">
        <v>312</v>
      </c>
      <c r="P153" s="63">
        <v>0</v>
      </c>
      <c r="Q153" s="63">
        <v>0</v>
      </c>
      <c r="R153" s="76">
        <v>0</v>
      </c>
      <c r="S153" s="63">
        <v>0</v>
      </c>
      <c r="T153" s="63">
        <v>0</v>
      </c>
      <c r="U153" s="63">
        <v>0</v>
      </c>
      <c r="V153" s="76">
        <v>0</v>
      </c>
      <c r="W153" s="41"/>
      <c r="X153" s="41"/>
      <c r="Y153" s="65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</row>
    <row r="154" ht="14.25" spans="1:256">
      <c r="A154" s="27">
        <v>1030172</v>
      </c>
      <c r="B154" s="47" t="s">
        <v>2212</v>
      </c>
      <c r="C154" s="38">
        <v>0</v>
      </c>
      <c r="D154" s="38">
        <v>0</v>
      </c>
      <c r="E154" s="14">
        <v>0</v>
      </c>
      <c r="F154" s="63">
        <v>0</v>
      </c>
      <c r="G154" s="38">
        <v>0</v>
      </c>
      <c r="H154" s="14">
        <v>0</v>
      </c>
      <c r="I154" s="14">
        <v>0</v>
      </c>
      <c r="J154" s="63">
        <v>0</v>
      </c>
      <c r="K154" s="38">
        <v>0</v>
      </c>
      <c r="L154" s="77">
        <v>0</v>
      </c>
      <c r="M154" s="70">
        <v>2140280</v>
      </c>
      <c r="N154" s="47" t="s">
        <v>2213</v>
      </c>
      <c r="O154" s="38">
        <v>0</v>
      </c>
      <c r="P154" s="63">
        <v>0</v>
      </c>
      <c r="Q154" s="63">
        <v>0</v>
      </c>
      <c r="R154" s="76">
        <v>0</v>
      </c>
      <c r="S154" s="63">
        <v>0</v>
      </c>
      <c r="T154" s="63">
        <v>0</v>
      </c>
      <c r="U154" s="63">
        <v>0</v>
      </c>
      <c r="V154" s="38">
        <v>0</v>
      </c>
      <c r="W154" s="27">
        <v>1030172</v>
      </c>
      <c r="X154" s="47" t="s">
        <v>2214</v>
      </c>
      <c r="Y154" s="11">
        <v>0</v>
      </c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</row>
    <row r="155" ht="14.25" spans="1:256">
      <c r="A155" s="27">
        <v>1030112</v>
      </c>
      <c r="B155" s="47" t="s">
        <v>2215</v>
      </c>
      <c r="C155" s="38">
        <v>0</v>
      </c>
      <c r="D155" s="38">
        <v>0</v>
      </c>
      <c r="E155" s="14">
        <v>0</v>
      </c>
      <c r="F155" s="63">
        <v>0</v>
      </c>
      <c r="G155" s="38">
        <v>0</v>
      </c>
      <c r="H155" s="14">
        <v>0</v>
      </c>
      <c r="I155" s="14">
        <v>0</v>
      </c>
      <c r="J155" s="63">
        <v>0</v>
      </c>
      <c r="K155" s="38">
        <v>0</v>
      </c>
      <c r="L155" s="38">
        <v>0</v>
      </c>
      <c r="M155" s="70"/>
      <c r="N155" s="47" t="s">
        <v>2216</v>
      </c>
      <c r="O155" s="11">
        <v>0</v>
      </c>
      <c r="P155" s="68">
        <v>0</v>
      </c>
      <c r="Q155" s="68">
        <v>0</v>
      </c>
      <c r="R155" s="11">
        <v>0</v>
      </c>
      <c r="S155" s="11">
        <v>0</v>
      </c>
      <c r="T155" s="68">
        <v>0</v>
      </c>
      <c r="U155" s="68">
        <v>0</v>
      </c>
      <c r="V155" s="11">
        <v>0</v>
      </c>
      <c r="W155" s="27">
        <v>1030112</v>
      </c>
      <c r="X155" s="47" t="s">
        <v>2217</v>
      </c>
      <c r="Y155" s="11">
        <v>0</v>
      </c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</row>
    <row r="156" ht="14.25" spans="1:256">
      <c r="A156" s="27"/>
      <c r="B156" s="27"/>
      <c r="C156" s="65"/>
      <c r="D156" s="65"/>
      <c r="E156" s="65"/>
      <c r="F156" s="65"/>
      <c r="G156" s="66"/>
      <c r="H156" s="66"/>
      <c r="I156" s="65"/>
      <c r="J156" s="65"/>
      <c r="K156" s="65"/>
      <c r="L156" s="66"/>
      <c r="M156" s="70">
        <v>21460</v>
      </c>
      <c r="N156" s="47" t="s">
        <v>2218</v>
      </c>
      <c r="O156" s="11">
        <v>0</v>
      </c>
      <c r="P156" s="68">
        <v>0</v>
      </c>
      <c r="Q156" s="68">
        <v>0</v>
      </c>
      <c r="R156" s="11">
        <v>0</v>
      </c>
      <c r="S156" s="11">
        <v>0</v>
      </c>
      <c r="T156" s="68">
        <v>0</v>
      </c>
      <c r="U156" s="68">
        <v>0</v>
      </c>
      <c r="V156" s="11">
        <v>0</v>
      </c>
      <c r="W156" s="27"/>
      <c r="X156" s="47"/>
      <c r="Y156" s="65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</row>
    <row r="157" ht="14.25" spans="1:256">
      <c r="A157" s="27"/>
      <c r="B157" s="27"/>
      <c r="C157" s="65"/>
      <c r="D157" s="65"/>
      <c r="E157" s="65"/>
      <c r="F157" s="65"/>
      <c r="G157" s="66"/>
      <c r="H157" s="66"/>
      <c r="I157" s="65"/>
      <c r="J157" s="65"/>
      <c r="K157" s="65"/>
      <c r="L157" s="66"/>
      <c r="M157" s="70">
        <v>2146001</v>
      </c>
      <c r="N157" s="27" t="s">
        <v>2219</v>
      </c>
      <c r="O157" s="38">
        <v>0</v>
      </c>
      <c r="P157" s="63">
        <v>0</v>
      </c>
      <c r="Q157" s="63">
        <v>0</v>
      </c>
      <c r="R157" s="76">
        <v>0</v>
      </c>
      <c r="S157" s="63">
        <v>0</v>
      </c>
      <c r="T157" s="63">
        <v>0</v>
      </c>
      <c r="U157" s="63">
        <v>0</v>
      </c>
      <c r="V157" s="38">
        <v>0</v>
      </c>
      <c r="W157" s="27"/>
      <c r="X157" s="47"/>
      <c r="Y157" s="65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</row>
    <row r="158" ht="14.25" spans="1:256">
      <c r="A158" s="27"/>
      <c r="B158" s="27"/>
      <c r="C158" s="65"/>
      <c r="D158" s="65"/>
      <c r="E158" s="65"/>
      <c r="F158" s="65"/>
      <c r="G158" s="66"/>
      <c r="H158" s="66"/>
      <c r="I158" s="65"/>
      <c r="J158" s="65"/>
      <c r="K158" s="65"/>
      <c r="L158" s="66"/>
      <c r="M158" s="70">
        <v>2146002</v>
      </c>
      <c r="N158" s="27" t="s">
        <v>968</v>
      </c>
      <c r="O158" s="38">
        <v>0</v>
      </c>
      <c r="P158" s="63">
        <v>0</v>
      </c>
      <c r="Q158" s="63">
        <v>0</v>
      </c>
      <c r="R158" s="76">
        <v>0</v>
      </c>
      <c r="S158" s="63">
        <v>0</v>
      </c>
      <c r="T158" s="63">
        <v>0</v>
      </c>
      <c r="U158" s="63">
        <v>0</v>
      </c>
      <c r="V158" s="38">
        <v>0</v>
      </c>
      <c r="W158" s="27"/>
      <c r="X158" s="47"/>
      <c r="Y158" s="65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</row>
    <row r="159" ht="14.25" spans="1:256">
      <c r="A159" s="27"/>
      <c r="B159" s="27"/>
      <c r="C159" s="65"/>
      <c r="D159" s="65"/>
      <c r="E159" s="65"/>
      <c r="F159" s="65"/>
      <c r="G159" s="66"/>
      <c r="H159" s="66"/>
      <c r="I159" s="65"/>
      <c r="J159" s="65"/>
      <c r="K159" s="65"/>
      <c r="L159" s="66"/>
      <c r="M159" s="70">
        <v>2146003</v>
      </c>
      <c r="N159" s="27" t="s">
        <v>2220</v>
      </c>
      <c r="O159" s="38">
        <v>0</v>
      </c>
      <c r="P159" s="63">
        <v>0</v>
      </c>
      <c r="Q159" s="63">
        <v>0</v>
      </c>
      <c r="R159" s="76">
        <v>0</v>
      </c>
      <c r="S159" s="63">
        <v>0</v>
      </c>
      <c r="T159" s="63">
        <v>0</v>
      </c>
      <c r="U159" s="63">
        <v>0</v>
      </c>
      <c r="V159" s="38">
        <v>0</v>
      </c>
      <c r="W159" s="27"/>
      <c r="X159" s="47"/>
      <c r="Y159" s="65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</row>
    <row r="160" ht="14.25" spans="1:256">
      <c r="A160" s="27"/>
      <c r="B160" s="27"/>
      <c r="C160" s="65"/>
      <c r="D160" s="65"/>
      <c r="E160" s="65"/>
      <c r="F160" s="65"/>
      <c r="G160" s="66"/>
      <c r="H160" s="66"/>
      <c r="I160" s="65"/>
      <c r="J160" s="65"/>
      <c r="K160" s="65"/>
      <c r="L160" s="66"/>
      <c r="M160" s="70">
        <v>2146099</v>
      </c>
      <c r="N160" s="27" t="s">
        <v>2221</v>
      </c>
      <c r="O160" s="38">
        <v>0</v>
      </c>
      <c r="P160" s="63">
        <v>0</v>
      </c>
      <c r="Q160" s="63">
        <v>0</v>
      </c>
      <c r="R160" s="76">
        <v>0</v>
      </c>
      <c r="S160" s="63">
        <v>0</v>
      </c>
      <c r="T160" s="63">
        <v>0</v>
      </c>
      <c r="U160" s="63">
        <v>0</v>
      </c>
      <c r="V160" s="38">
        <v>0</v>
      </c>
      <c r="W160" s="27"/>
      <c r="X160" s="47"/>
      <c r="Y160" s="65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</row>
    <row r="161" ht="14.25" spans="1:256">
      <c r="A161" s="27"/>
      <c r="B161" s="27"/>
      <c r="C161" s="65"/>
      <c r="D161" s="65"/>
      <c r="E161" s="65"/>
      <c r="F161" s="65"/>
      <c r="G161" s="66"/>
      <c r="H161" s="66"/>
      <c r="I161" s="65"/>
      <c r="J161" s="65"/>
      <c r="K161" s="65"/>
      <c r="L161" s="66"/>
      <c r="M161" s="70">
        <v>232020201</v>
      </c>
      <c r="N161" s="47" t="s">
        <v>2222</v>
      </c>
      <c r="O161" s="38">
        <v>0</v>
      </c>
      <c r="P161" s="63">
        <v>0</v>
      </c>
      <c r="Q161" s="63">
        <v>0</v>
      </c>
      <c r="R161" s="76">
        <v>0</v>
      </c>
      <c r="S161" s="63">
        <v>0</v>
      </c>
      <c r="T161" s="63">
        <v>0</v>
      </c>
      <c r="U161" s="63">
        <v>0</v>
      </c>
      <c r="V161" s="38">
        <v>0</v>
      </c>
      <c r="W161" s="27"/>
      <c r="X161" s="47"/>
      <c r="Y161" s="65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</row>
    <row r="162" ht="14.25" spans="1:256">
      <c r="A162" s="27"/>
      <c r="B162" s="27"/>
      <c r="C162" s="65"/>
      <c r="D162" s="65"/>
      <c r="E162" s="65"/>
      <c r="F162" s="65"/>
      <c r="G162" s="66"/>
      <c r="H162" s="66"/>
      <c r="I162" s="65"/>
      <c r="J162" s="65"/>
      <c r="K162" s="65"/>
      <c r="L162" s="66"/>
      <c r="M162" s="70">
        <v>233020201</v>
      </c>
      <c r="N162" s="47" t="s">
        <v>2223</v>
      </c>
      <c r="O162" s="76">
        <v>0</v>
      </c>
      <c r="P162" s="63">
        <v>0</v>
      </c>
      <c r="Q162" s="63">
        <v>0</v>
      </c>
      <c r="R162" s="76">
        <v>0</v>
      </c>
      <c r="S162" s="63">
        <v>0</v>
      </c>
      <c r="T162" s="63">
        <v>0</v>
      </c>
      <c r="U162" s="63">
        <v>0</v>
      </c>
      <c r="V162" s="76">
        <v>0</v>
      </c>
      <c r="W162" s="27"/>
      <c r="X162" s="47"/>
      <c r="Y162" s="65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</row>
    <row r="163" ht="14.25" spans="1:256">
      <c r="A163" s="27">
        <v>1030159</v>
      </c>
      <c r="B163" s="47" t="s">
        <v>2224</v>
      </c>
      <c r="C163" s="38">
        <v>0</v>
      </c>
      <c r="D163" s="38">
        <v>0</v>
      </c>
      <c r="E163" s="14">
        <v>0</v>
      </c>
      <c r="F163" s="63">
        <v>0</v>
      </c>
      <c r="G163" s="38">
        <v>0</v>
      </c>
      <c r="H163" s="14">
        <v>0</v>
      </c>
      <c r="I163" s="14">
        <v>0</v>
      </c>
      <c r="J163" s="63">
        <v>0</v>
      </c>
      <c r="K163" s="38">
        <v>0</v>
      </c>
      <c r="L163" s="38">
        <v>0</v>
      </c>
      <c r="M163" s="87"/>
      <c r="N163" s="47" t="s">
        <v>2225</v>
      </c>
      <c r="O163" s="11">
        <v>0</v>
      </c>
      <c r="P163" s="68">
        <v>0</v>
      </c>
      <c r="Q163" s="68">
        <v>0</v>
      </c>
      <c r="R163" s="11">
        <v>0</v>
      </c>
      <c r="S163" s="11">
        <v>0</v>
      </c>
      <c r="T163" s="68">
        <v>0</v>
      </c>
      <c r="U163" s="68">
        <v>0</v>
      </c>
      <c r="V163" s="11">
        <v>0</v>
      </c>
      <c r="W163" s="27">
        <v>1030159</v>
      </c>
      <c r="X163" s="47" t="s">
        <v>2224</v>
      </c>
      <c r="Y163" s="11">
        <v>0</v>
      </c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</row>
    <row r="164" ht="14.25" spans="1:256">
      <c r="A164" s="27"/>
      <c r="B164" s="27"/>
      <c r="C164" s="65"/>
      <c r="D164" s="65"/>
      <c r="E164" s="65"/>
      <c r="F164" s="65"/>
      <c r="G164" s="66"/>
      <c r="H164" s="66"/>
      <c r="I164" s="65"/>
      <c r="J164" s="65"/>
      <c r="K164" s="65"/>
      <c r="L164" s="66"/>
      <c r="M164" s="70">
        <v>21462</v>
      </c>
      <c r="N164" s="47" t="s">
        <v>2226</v>
      </c>
      <c r="O164" s="11">
        <v>0</v>
      </c>
      <c r="P164" s="68">
        <v>0</v>
      </c>
      <c r="Q164" s="68">
        <v>0</v>
      </c>
      <c r="R164" s="11">
        <v>0</v>
      </c>
      <c r="S164" s="11">
        <v>0</v>
      </c>
      <c r="T164" s="68">
        <v>0</v>
      </c>
      <c r="U164" s="68">
        <v>0</v>
      </c>
      <c r="V164" s="11">
        <v>0</v>
      </c>
      <c r="W164" s="27"/>
      <c r="X164" s="47"/>
      <c r="Y164" s="65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ht="14.25" spans="1:256">
      <c r="A165" s="27"/>
      <c r="B165" s="27"/>
      <c r="C165" s="65"/>
      <c r="D165" s="65"/>
      <c r="E165" s="65"/>
      <c r="F165" s="65"/>
      <c r="G165" s="66"/>
      <c r="H165" s="66"/>
      <c r="I165" s="65"/>
      <c r="J165" s="65"/>
      <c r="K165" s="65"/>
      <c r="L165" s="66"/>
      <c r="M165" s="70">
        <v>2146201</v>
      </c>
      <c r="N165" s="27" t="s">
        <v>2220</v>
      </c>
      <c r="O165" s="38">
        <v>0</v>
      </c>
      <c r="P165" s="63">
        <v>0</v>
      </c>
      <c r="Q165" s="63">
        <v>0</v>
      </c>
      <c r="R165" s="76">
        <v>0</v>
      </c>
      <c r="S165" s="63">
        <v>0</v>
      </c>
      <c r="T165" s="63">
        <v>0</v>
      </c>
      <c r="U165" s="63">
        <v>0</v>
      </c>
      <c r="V165" s="38">
        <v>0</v>
      </c>
      <c r="W165" s="27"/>
      <c r="X165" s="47"/>
      <c r="Y165" s="65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</row>
    <row r="166" ht="14.25" spans="1:256">
      <c r="A166" s="27"/>
      <c r="B166" s="27"/>
      <c r="C166" s="65"/>
      <c r="D166" s="65"/>
      <c r="E166" s="65"/>
      <c r="F166" s="65"/>
      <c r="G166" s="66"/>
      <c r="H166" s="66"/>
      <c r="I166" s="65"/>
      <c r="J166" s="65"/>
      <c r="K166" s="65"/>
      <c r="L166" s="66"/>
      <c r="M166" s="70">
        <v>2146202</v>
      </c>
      <c r="N166" s="27" t="s">
        <v>2227</v>
      </c>
      <c r="O166" s="38">
        <v>0</v>
      </c>
      <c r="P166" s="63">
        <v>0</v>
      </c>
      <c r="Q166" s="63">
        <v>0</v>
      </c>
      <c r="R166" s="76">
        <v>0</v>
      </c>
      <c r="S166" s="63">
        <v>0</v>
      </c>
      <c r="T166" s="63">
        <v>0</v>
      </c>
      <c r="U166" s="63">
        <v>0</v>
      </c>
      <c r="V166" s="38">
        <v>0</v>
      </c>
      <c r="W166" s="27"/>
      <c r="X166" s="47"/>
      <c r="Y166" s="65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</row>
    <row r="167" ht="14.25" spans="1:256">
      <c r="A167" s="27"/>
      <c r="B167" s="27"/>
      <c r="C167" s="65"/>
      <c r="D167" s="65"/>
      <c r="E167" s="65"/>
      <c r="F167" s="65"/>
      <c r="G167" s="66"/>
      <c r="H167" s="66"/>
      <c r="I167" s="65"/>
      <c r="J167" s="65"/>
      <c r="K167" s="65"/>
      <c r="L167" s="66"/>
      <c r="M167" s="70">
        <v>2146203</v>
      </c>
      <c r="N167" s="27" t="s">
        <v>2228</v>
      </c>
      <c r="O167" s="38">
        <v>0</v>
      </c>
      <c r="P167" s="63">
        <v>0</v>
      </c>
      <c r="Q167" s="63">
        <v>0</v>
      </c>
      <c r="R167" s="76">
        <v>0</v>
      </c>
      <c r="S167" s="63">
        <v>0</v>
      </c>
      <c r="T167" s="63">
        <v>0</v>
      </c>
      <c r="U167" s="63">
        <v>0</v>
      </c>
      <c r="V167" s="38">
        <v>0</v>
      </c>
      <c r="W167" s="27"/>
      <c r="X167" s="47"/>
      <c r="Y167" s="65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</row>
    <row r="168" ht="14.25" spans="1:256">
      <c r="A168" s="27"/>
      <c r="B168" s="27"/>
      <c r="C168" s="65"/>
      <c r="D168" s="65"/>
      <c r="E168" s="65"/>
      <c r="F168" s="65"/>
      <c r="G168" s="66"/>
      <c r="H168" s="66"/>
      <c r="I168" s="65"/>
      <c r="J168" s="65"/>
      <c r="K168" s="65"/>
      <c r="L168" s="66"/>
      <c r="M168" s="70">
        <v>2146299</v>
      </c>
      <c r="N168" s="27" t="s">
        <v>2229</v>
      </c>
      <c r="O168" s="38">
        <v>0</v>
      </c>
      <c r="P168" s="63">
        <v>0</v>
      </c>
      <c r="Q168" s="63">
        <v>0</v>
      </c>
      <c r="R168" s="76">
        <v>0</v>
      </c>
      <c r="S168" s="63">
        <v>0</v>
      </c>
      <c r="T168" s="63">
        <v>0</v>
      </c>
      <c r="U168" s="63">
        <v>0</v>
      </c>
      <c r="V168" s="38">
        <v>0</v>
      </c>
      <c r="W168" s="27"/>
      <c r="X168" s="47"/>
      <c r="Y168" s="65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</row>
    <row r="169" ht="14.25" spans="1:256">
      <c r="A169" s="27"/>
      <c r="B169" s="27"/>
      <c r="C169" s="65"/>
      <c r="D169" s="65"/>
      <c r="E169" s="65"/>
      <c r="F169" s="65"/>
      <c r="G169" s="66"/>
      <c r="H169" s="66"/>
      <c r="I169" s="65"/>
      <c r="J169" s="65"/>
      <c r="K169" s="65"/>
      <c r="L169" s="66"/>
      <c r="M169" s="70">
        <v>232020219</v>
      </c>
      <c r="N169" s="47" t="s">
        <v>2230</v>
      </c>
      <c r="O169" s="38">
        <v>0</v>
      </c>
      <c r="P169" s="63">
        <v>0</v>
      </c>
      <c r="Q169" s="63">
        <v>0</v>
      </c>
      <c r="R169" s="76">
        <v>0</v>
      </c>
      <c r="S169" s="63">
        <v>0</v>
      </c>
      <c r="T169" s="63">
        <v>0</v>
      </c>
      <c r="U169" s="63">
        <v>0</v>
      </c>
      <c r="V169" s="38">
        <v>0</v>
      </c>
      <c r="W169" s="27"/>
      <c r="X169" s="47"/>
      <c r="Y169" s="65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</row>
    <row r="170" ht="14.25" spans="1:256">
      <c r="A170" s="27"/>
      <c r="B170" s="27"/>
      <c r="C170" s="65"/>
      <c r="D170" s="65"/>
      <c r="E170" s="65"/>
      <c r="F170" s="65"/>
      <c r="G170" s="66"/>
      <c r="H170" s="66"/>
      <c r="I170" s="65"/>
      <c r="J170" s="65"/>
      <c r="K170" s="65"/>
      <c r="L170" s="66"/>
      <c r="M170" s="70">
        <v>233020219</v>
      </c>
      <c r="N170" s="47" t="s">
        <v>2231</v>
      </c>
      <c r="O170" s="76">
        <v>0</v>
      </c>
      <c r="P170" s="63">
        <v>0</v>
      </c>
      <c r="Q170" s="63">
        <v>0</v>
      </c>
      <c r="R170" s="76">
        <v>0</v>
      </c>
      <c r="S170" s="63">
        <v>0</v>
      </c>
      <c r="T170" s="63">
        <v>0</v>
      </c>
      <c r="U170" s="63">
        <v>0</v>
      </c>
      <c r="V170" s="76">
        <v>0</v>
      </c>
      <c r="W170" s="27"/>
      <c r="X170" s="47"/>
      <c r="Y170" s="65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</row>
    <row r="171" ht="14.25" spans="1:256">
      <c r="A171" s="27">
        <v>1030115</v>
      </c>
      <c r="B171" s="47" t="s">
        <v>2232</v>
      </c>
      <c r="C171" s="38">
        <v>0</v>
      </c>
      <c r="D171" s="38">
        <v>0</v>
      </c>
      <c r="E171" s="14">
        <v>0</v>
      </c>
      <c r="F171" s="63">
        <v>0</v>
      </c>
      <c r="G171" s="38">
        <v>0</v>
      </c>
      <c r="H171" s="14">
        <v>0</v>
      </c>
      <c r="I171" s="14">
        <v>0</v>
      </c>
      <c r="J171" s="63">
        <v>0</v>
      </c>
      <c r="K171" s="38">
        <v>0</v>
      </c>
      <c r="L171" s="38">
        <v>0</v>
      </c>
      <c r="M171" s="70"/>
      <c r="N171" s="47" t="s">
        <v>2233</v>
      </c>
      <c r="O171" s="11">
        <v>0</v>
      </c>
      <c r="P171" s="68">
        <v>0</v>
      </c>
      <c r="Q171" s="68">
        <v>0</v>
      </c>
      <c r="R171" s="11">
        <v>0</v>
      </c>
      <c r="S171" s="11">
        <v>0</v>
      </c>
      <c r="T171" s="68">
        <v>0</v>
      </c>
      <c r="U171" s="68">
        <v>0</v>
      </c>
      <c r="V171" s="11">
        <v>0</v>
      </c>
      <c r="W171" s="27">
        <v>1030115</v>
      </c>
      <c r="X171" s="47" t="s">
        <v>2234</v>
      </c>
      <c r="Y171" s="11">
        <v>0</v>
      </c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</row>
    <row r="172" ht="14.25" spans="1:256">
      <c r="A172" s="27"/>
      <c r="B172" s="27"/>
      <c r="C172" s="65"/>
      <c r="D172" s="65"/>
      <c r="E172" s="65"/>
      <c r="F172" s="65"/>
      <c r="G172" s="66"/>
      <c r="H172" s="66"/>
      <c r="I172" s="65"/>
      <c r="J172" s="65"/>
      <c r="K172" s="65"/>
      <c r="L172" s="66"/>
      <c r="M172" s="70">
        <v>21463</v>
      </c>
      <c r="N172" s="47" t="s">
        <v>2235</v>
      </c>
      <c r="O172" s="11">
        <v>0</v>
      </c>
      <c r="P172" s="68">
        <v>0</v>
      </c>
      <c r="Q172" s="68">
        <v>0</v>
      </c>
      <c r="R172" s="11">
        <v>0</v>
      </c>
      <c r="S172" s="11">
        <v>0</v>
      </c>
      <c r="T172" s="68">
        <v>0</v>
      </c>
      <c r="U172" s="68">
        <v>0</v>
      </c>
      <c r="V172" s="11">
        <v>0</v>
      </c>
      <c r="W172" s="27"/>
      <c r="X172" s="47"/>
      <c r="Y172" s="65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</row>
    <row r="173" ht="14.25" spans="1:256">
      <c r="A173" s="27"/>
      <c r="B173" s="27"/>
      <c r="C173" s="65"/>
      <c r="D173" s="65"/>
      <c r="E173" s="65"/>
      <c r="F173" s="65"/>
      <c r="G173" s="66"/>
      <c r="H173" s="66"/>
      <c r="I173" s="65"/>
      <c r="J173" s="65"/>
      <c r="K173" s="65"/>
      <c r="L173" s="66"/>
      <c r="M173" s="70">
        <v>2146301</v>
      </c>
      <c r="N173" s="27" t="s">
        <v>977</v>
      </c>
      <c r="O173" s="38">
        <v>0</v>
      </c>
      <c r="P173" s="63">
        <v>0</v>
      </c>
      <c r="Q173" s="63">
        <v>0</v>
      </c>
      <c r="R173" s="76">
        <v>0</v>
      </c>
      <c r="S173" s="63">
        <v>0</v>
      </c>
      <c r="T173" s="63">
        <v>0</v>
      </c>
      <c r="U173" s="63">
        <v>0</v>
      </c>
      <c r="V173" s="38">
        <v>0</v>
      </c>
      <c r="W173" s="27"/>
      <c r="X173" s="47"/>
      <c r="Y173" s="65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</row>
    <row r="174" ht="14.25" spans="1:256">
      <c r="A174" s="27"/>
      <c r="B174" s="27"/>
      <c r="C174" s="65"/>
      <c r="D174" s="65"/>
      <c r="E174" s="65"/>
      <c r="F174" s="65"/>
      <c r="G174" s="66"/>
      <c r="H174" s="66"/>
      <c r="I174" s="65"/>
      <c r="J174" s="65"/>
      <c r="K174" s="65"/>
      <c r="L174" s="66"/>
      <c r="M174" s="70">
        <v>2146302</v>
      </c>
      <c r="N174" s="27" t="s">
        <v>2236</v>
      </c>
      <c r="O174" s="38">
        <v>0</v>
      </c>
      <c r="P174" s="63">
        <v>0</v>
      </c>
      <c r="Q174" s="63">
        <v>0</v>
      </c>
      <c r="R174" s="76">
        <v>0</v>
      </c>
      <c r="S174" s="63">
        <v>0</v>
      </c>
      <c r="T174" s="63">
        <v>0</v>
      </c>
      <c r="U174" s="63">
        <v>0</v>
      </c>
      <c r="V174" s="38">
        <v>0</v>
      </c>
      <c r="W174" s="27"/>
      <c r="X174" s="47"/>
      <c r="Y174" s="65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</row>
    <row r="175" ht="14.25" spans="1:256">
      <c r="A175" s="27"/>
      <c r="B175" s="27"/>
      <c r="C175" s="65"/>
      <c r="D175" s="65"/>
      <c r="E175" s="65"/>
      <c r="F175" s="65"/>
      <c r="G175" s="66"/>
      <c r="H175" s="66"/>
      <c r="I175" s="65"/>
      <c r="J175" s="65"/>
      <c r="K175" s="65"/>
      <c r="L175" s="66"/>
      <c r="M175" s="70">
        <v>2146303</v>
      </c>
      <c r="N175" s="27" t="s">
        <v>2237</v>
      </c>
      <c r="O175" s="38">
        <v>0</v>
      </c>
      <c r="P175" s="63">
        <v>0</v>
      </c>
      <c r="Q175" s="63">
        <v>0</v>
      </c>
      <c r="R175" s="76">
        <v>0</v>
      </c>
      <c r="S175" s="63">
        <v>0</v>
      </c>
      <c r="T175" s="63">
        <v>0</v>
      </c>
      <c r="U175" s="63">
        <v>0</v>
      </c>
      <c r="V175" s="38">
        <v>0</v>
      </c>
      <c r="W175" s="27"/>
      <c r="X175" s="47"/>
      <c r="Y175" s="65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</row>
    <row r="176" ht="14.25" spans="1:256">
      <c r="A176" s="27"/>
      <c r="B176" s="27"/>
      <c r="C176" s="65"/>
      <c r="D176" s="65"/>
      <c r="E176" s="65"/>
      <c r="F176" s="65"/>
      <c r="G176" s="66"/>
      <c r="H176" s="66"/>
      <c r="I176" s="65"/>
      <c r="J176" s="65"/>
      <c r="K176" s="65"/>
      <c r="L176" s="66"/>
      <c r="M176" s="70">
        <v>2146399</v>
      </c>
      <c r="N176" s="27" t="s">
        <v>2238</v>
      </c>
      <c r="O176" s="38">
        <v>0</v>
      </c>
      <c r="P176" s="63">
        <v>0</v>
      </c>
      <c r="Q176" s="63">
        <v>0</v>
      </c>
      <c r="R176" s="76">
        <v>0</v>
      </c>
      <c r="S176" s="63">
        <v>0</v>
      </c>
      <c r="T176" s="63">
        <v>0</v>
      </c>
      <c r="U176" s="63">
        <v>0</v>
      </c>
      <c r="V176" s="38">
        <v>0</v>
      </c>
      <c r="W176" s="27"/>
      <c r="X176" s="47"/>
      <c r="Y176" s="65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</row>
    <row r="177" ht="14.25" spans="1:256">
      <c r="A177" s="27"/>
      <c r="B177" s="27"/>
      <c r="C177" s="65"/>
      <c r="D177" s="65"/>
      <c r="E177" s="65"/>
      <c r="F177" s="65"/>
      <c r="G177" s="66"/>
      <c r="H177" s="66"/>
      <c r="I177" s="65"/>
      <c r="J177" s="65"/>
      <c r="K177" s="65"/>
      <c r="L177" s="66"/>
      <c r="M177" s="70">
        <v>232020202</v>
      </c>
      <c r="N177" s="47" t="s">
        <v>2239</v>
      </c>
      <c r="O177" s="38">
        <v>0</v>
      </c>
      <c r="P177" s="63">
        <v>0</v>
      </c>
      <c r="Q177" s="63">
        <v>0</v>
      </c>
      <c r="R177" s="76">
        <v>0</v>
      </c>
      <c r="S177" s="63">
        <v>0</v>
      </c>
      <c r="T177" s="63">
        <v>0</v>
      </c>
      <c r="U177" s="63">
        <v>0</v>
      </c>
      <c r="V177" s="38">
        <v>0</v>
      </c>
      <c r="W177" s="27"/>
      <c r="X177" s="47"/>
      <c r="Y177" s="65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</row>
    <row r="178" ht="14.25" spans="1:256">
      <c r="A178" s="27"/>
      <c r="B178" s="27"/>
      <c r="C178" s="65"/>
      <c r="D178" s="65"/>
      <c r="E178" s="65"/>
      <c r="F178" s="65"/>
      <c r="G178" s="66"/>
      <c r="H178" s="66"/>
      <c r="I178" s="65"/>
      <c r="J178" s="65"/>
      <c r="K178" s="65"/>
      <c r="L178" s="66"/>
      <c r="M178" s="70">
        <v>233020202</v>
      </c>
      <c r="N178" s="47" t="s">
        <v>2240</v>
      </c>
      <c r="O178" s="76">
        <v>0</v>
      </c>
      <c r="P178" s="63">
        <v>0</v>
      </c>
      <c r="Q178" s="63">
        <v>0</v>
      </c>
      <c r="R178" s="76">
        <v>0</v>
      </c>
      <c r="S178" s="63">
        <v>0</v>
      </c>
      <c r="T178" s="63">
        <v>0</v>
      </c>
      <c r="U178" s="63">
        <v>0</v>
      </c>
      <c r="V178" s="76">
        <v>0</v>
      </c>
      <c r="W178" s="27"/>
      <c r="X178" s="47"/>
      <c r="Y178" s="65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</row>
    <row r="179" ht="14.25" spans="1:256">
      <c r="A179" s="27">
        <v>1030106</v>
      </c>
      <c r="B179" s="47" t="s">
        <v>2241</v>
      </c>
      <c r="C179" s="38">
        <v>0</v>
      </c>
      <c r="D179" s="38">
        <v>0</v>
      </c>
      <c r="E179" s="14">
        <v>0</v>
      </c>
      <c r="F179" s="63">
        <v>0</v>
      </c>
      <c r="G179" s="38">
        <v>0</v>
      </c>
      <c r="H179" s="14">
        <v>0</v>
      </c>
      <c r="I179" s="14">
        <v>0</v>
      </c>
      <c r="J179" s="63">
        <v>0</v>
      </c>
      <c r="K179" s="38">
        <v>0</v>
      </c>
      <c r="L179" s="77">
        <v>0</v>
      </c>
      <c r="M179" s="70">
        <v>21464</v>
      </c>
      <c r="N179" s="47" t="s">
        <v>2242</v>
      </c>
      <c r="O179" s="11">
        <v>0</v>
      </c>
      <c r="P179" s="68">
        <v>0</v>
      </c>
      <c r="Q179" s="68">
        <v>0</v>
      </c>
      <c r="R179" s="11">
        <v>0</v>
      </c>
      <c r="S179" s="11">
        <v>0</v>
      </c>
      <c r="T179" s="68">
        <v>0</v>
      </c>
      <c r="U179" s="68">
        <v>0</v>
      </c>
      <c r="V179" s="11">
        <v>0</v>
      </c>
      <c r="W179" s="27">
        <v>1030106</v>
      </c>
      <c r="X179" s="47" t="s">
        <v>2243</v>
      </c>
      <c r="Y179" s="11">
        <v>0</v>
      </c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</row>
    <row r="180" ht="14.25" spans="1:256">
      <c r="A180" s="27"/>
      <c r="B180" s="27"/>
      <c r="C180" s="65"/>
      <c r="D180" s="65"/>
      <c r="E180" s="65"/>
      <c r="F180" s="65"/>
      <c r="G180" s="66"/>
      <c r="H180" s="66"/>
      <c r="I180" s="65"/>
      <c r="J180" s="65"/>
      <c r="K180" s="65"/>
      <c r="L180" s="66"/>
      <c r="M180" s="70">
        <v>2146401</v>
      </c>
      <c r="N180" s="27" t="s">
        <v>2244</v>
      </c>
      <c r="O180" s="38">
        <v>0</v>
      </c>
      <c r="P180" s="63">
        <v>0</v>
      </c>
      <c r="Q180" s="63">
        <v>0</v>
      </c>
      <c r="R180" s="76">
        <v>0</v>
      </c>
      <c r="S180" s="63">
        <v>0</v>
      </c>
      <c r="T180" s="63">
        <v>0</v>
      </c>
      <c r="U180" s="63">
        <v>0</v>
      </c>
      <c r="V180" s="38">
        <v>0</v>
      </c>
      <c r="W180" s="27"/>
      <c r="X180" s="47"/>
      <c r="Y180" s="65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ht="14.25" spans="1:256">
      <c r="A181" s="27"/>
      <c r="B181" s="27"/>
      <c r="C181" s="65"/>
      <c r="D181" s="65"/>
      <c r="E181" s="65"/>
      <c r="F181" s="65"/>
      <c r="G181" s="66"/>
      <c r="H181" s="66"/>
      <c r="I181" s="65"/>
      <c r="J181" s="65"/>
      <c r="K181" s="65"/>
      <c r="L181" s="66"/>
      <c r="M181" s="70">
        <v>2146402</v>
      </c>
      <c r="N181" s="27" t="s">
        <v>2245</v>
      </c>
      <c r="O181" s="38">
        <v>0</v>
      </c>
      <c r="P181" s="63">
        <v>0</v>
      </c>
      <c r="Q181" s="63">
        <v>0</v>
      </c>
      <c r="R181" s="76">
        <v>0</v>
      </c>
      <c r="S181" s="63">
        <v>0</v>
      </c>
      <c r="T181" s="63">
        <v>0</v>
      </c>
      <c r="U181" s="63">
        <v>0</v>
      </c>
      <c r="V181" s="38">
        <v>0</v>
      </c>
      <c r="W181" s="27"/>
      <c r="X181" s="47"/>
      <c r="Y181" s="65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</row>
    <row r="182" ht="14.25" spans="1:256">
      <c r="A182" s="27"/>
      <c r="B182" s="27"/>
      <c r="C182" s="65"/>
      <c r="D182" s="65"/>
      <c r="E182" s="65"/>
      <c r="F182" s="65"/>
      <c r="G182" s="66"/>
      <c r="H182" s="66"/>
      <c r="I182" s="65"/>
      <c r="J182" s="65"/>
      <c r="K182" s="65"/>
      <c r="L182" s="66"/>
      <c r="M182" s="70">
        <v>2146403</v>
      </c>
      <c r="N182" s="27" t="s">
        <v>2246</v>
      </c>
      <c r="O182" s="38">
        <v>0</v>
      </c>
      <c r="P182" s="63">
        <v>0</v>
      </c>
      <c r="Q182" s="63">
        <v>0</v>
      </c>
      <c r="R182" s="76">
        <v>0</v>
      </c>
      <c r="S182" s="63">
        <v>0</v>
      </c>
      <c r="T182" s="63">
        <v>0</v>
      </c>
      <c r="U182" s="63">
        <v>0</v>
      </c>
      <c r="V182" s="38">
        <v>0</v>
      </c>
      <c r="W182" s="27"/>
      <c r="X182" s="47"/>
      <c r="Y182" s="65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</row>
    <row r="183" ht="14.25" spans="1:256">
      <c r="A183" s="27"/>
      <c r="B183" s="27"/>
      <c r="C183" s="65"/>
      <c r="D183" s="65"/>
      <c r="E183" s="65"/>
      <c r="F183" s="65"/>
      <c r="G183" s="66"/>
      <c r="H183" s="66"/>
      <c r="I183" s="65"/>
      <c r="J183" s="65"/>
      <c r="K183" s="65"/>
      <c r="L183" s="66"/>
      <c r="M183" s="70">
        <v>2146404</v>
      </c>
      <c r="N183" s="27" t="s">
        <v>2247</v>
      </c>
      <c r="O183" s="38">
        <v>0</v>
      </c>
      <c r="P183" s="63">
        <v>0</v>
      </c>
      <c r="Q183" s="63">
        <v>0</v>
      </c>
      <c r="R183" s="76">
        <v>0</v>
      </c>
      <c r="S183" s="63">
        <v>0</v>
      </c>
      <c r="T183" s="63">
        <v>0</v>
      </c>
      <c r="U183" s="63">
        <v>0</v>
      </c>
      <c r="V183" s="38">
        <v>0</v>
      </c>
      <c r="W183" s="27"/>
      <c r="X183" s="47"/>
      <c r="Y183" s="65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</row>
    <row r="184" ht="14.25" spans="1:256">
      <c r="A184" s="27"/>
      <c r="B184" s="27"/>
      <c r="C184" s="65"/>
      <c r="D184" s="65"/>
      <c r="E184" s="65"/>
      <c r="F184" s="65"/>
      <c r="G184" s="66"/>
      <c r="H184" s="66"/>
      <c r="I184" s="65"/>
      <c r="J184" s="65"/>
      <c r="K184" s="65"/>
      <c r="L184" s="66"/>
      <c r="M184" s="70">
        <v>2146405</v>
      </c>
      <c r="N184" s="27" t="s">
        <v>2248</v>
      </c>
      <c r="O184" s="38">
        <v>0</v>
      </c>
      <c r="P184" s="63">
        <v>0</v>
      </c>
      <c r="Q184" s="63">
        <v>0</v>
      </c>
      <c r="R184" s="76">
        <v>0</v>
      </c>
      <c r="S184" s="63">
        <v>0</v>
      </c>
      <c r="T184" s="63">
        <v>0</v>
      </c>
      <c r="U184" s="63">
        <v>0</v>
      </c>
      <c r="V184" s="38">
        <v>0</v>
      </c>
      <c r="W184" s="27"/>
      <c r="X184" s="47"/>
      <c r="Y184" s="65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</row>
    <row r="185" ht="14.25" spans="1:256">
      <c r="A185" s="27"/>
      <c r="B185" s="27"/>
      <c r="C185" s="65"/>
      <c r="D185" s="65"/>
      <c r="E185" s="65"/>
      <c r="F185" s="65"/>
      <c r="G185" s="66"/>
      <c r="H185" s="66"/>
      <c r="I185" s="65"/>
      <c r="J185" s="65"/>
      <c r="K185" s="65"/>
      <c r="L185" s="66"/>
      <c r="M185" s="70">
        <v>2146406</v>
      </c>
      <c r="N185" s="27" t="s">
        <v>2249</v>
      </c>
      <c r="O185" s="38">
        <v>0</v>
      </c>
      <c r="P185" s="63">
        <v>0</v>
      </c>
      <c r="Q185" s="63">
        <v>0</v>
      </c>
      <c r="R185" s="76">
        <v>0</v>
      </c>
      <c r="S185" s="63">
        <v>0</v>
      </c>
      <c r="T185" s="63">
        <v>0</v>
      </c>
      <c r="U185" s="63">
        <v>0</v>
      </c>
      <c r="V185" s="38">
        <v>0</v>
      </c>
      <c r="W185" s="27"/>
      <c r="X185" s="47"/>
      <c r="Y185" s="65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</row>
    <row r="186" ht="14.25" spans="1:256">
      <c r="A186" s="27"/>
      <c r="B186" s="27"/>
      <c r="C186" s="65"/>
      <c r="D186" s="65"/>
      <c r="E186" s="65"/>
      <c r="F186" s="65"/>
      <c r="G186" s="66"/>
      <c r="H186" s="66"/>
      <c r="I186" s="65"/>
      <c r="J186" s="65"/>
      <c r="K186" s="65"/>
      <c r="L186" s="66"/>
      <c r="M186" s="70">
        <v>2146407</v>
      </c>
      <c r="N186" s="27" t="s">
        <v>2250</v>
      </c>
      <c r="O186" s="38">
        <v>0</v>
      </c>
      <c r="P186" s="63">
        <v>0</v>
      </c>
      <c r="Q186" s="63">
        <v>0</v>
      </c>
      <c r="R186" s="76">
        <v>0</v>
      </c>
      <c r="S186" s="63">
        <v>0</v>
      </c>
      <c r="T186" s="63">
        <v>0</v>
      </c>
      <c r="U186" s="63">
        <v>0</v>
      </c>
      <c r="V186" s="38">
        <v>0</v>
      </c>
      <c r="W186" s="27"/>
      <c r="X186" s="47"/>
      <c r="Y186" s="65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</row>
    <row r="187" ht="14.25" spans="1:256">
      <c r="A187" s="27"/>
      <c r="B187" s="27"/>
      <c r="C187" s="65"/>
      <c r="D187" s="65"/>
      <c r="E187" s="65"/>
      <c r="F187" s="65"/>
      <c r="G187" s="66"/>
      <c r="H187" s="66"/>
      <c r="I187" s="65"/>
      <c r="J187" s="65"/>
      <c r="K187" s="65"/>
      <c r="L187" s="66"/>
      <c r="M187" s="70">
        <v>2146499</v>
      </c>
      <c r="N187" s="27" t="s">
        <v>2251</v>
      </c>
      <c r="O187" s="76">
        <v>0</v>
      </c>
      <c r="P187" s="63">
        <v>0</v>
      </c>
      <c r="Q187" s="63">
        <v>0</v>
      </c>
      <c r="R187" s="76">
        <v>0</v>
      </c>
      <c r="S187" s="63">
        <v>0</v>
      </c>
      <c r="T187" s="63">
        <v>0</v>
      </c>
      <c r="U187" s="63">
        <v>0</v>
      </c>
      <c r="V187" s="76">
        <v>0</v>
      </c>
      <c r="W187" s="27"/>
      <c r="X187" s="47"/>
      <c r="Y187" s="65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</row>
    <row r="188" ht="14.25" spans="1:256">
      <c r="A188" s="27">
        <v>1030171</v>
      </c>
      <c r="B188" s="47" t="s">
        <v>2252</v>
      </c>
      <c r="C188" s="38">
        <v>0</v>
      </c>
      <c r="D188" s="38">
        <v>0</v>
      </c>
      <c r="E188" s="14">
        <v>0</v>
      </c>
      <c r="F188" s="63">
        <v>0</v>
      </c>
      <c r="G188" s="38">
        <v>0</v>
      </c>
      <c r="H188" s="14">
        <v>0</v>
      </c>
      <c r="I188" s="14">
        <v>0</v>
      </c>
      <c r="J188" s="63">
        <v>0</v>
      </c>
      <c r="K188" s="38">
        <v>0</v>
      </c>
      <c r="L188" s="77">
        <v>0</v>
      </c>
      <c r="M188" s="70">
        <v>21468</v>
      </c>
      <c r="N188" s="47" t="s">
        <v>2253</v>
      </c>
      <c r="O188" s="11">
        <v>0</v>
      </c>
      <c r="P188" s="68">
        <v>0</v>
      </c>
      <c r="Q188" s="68">
        <v>0</v>
      </c>
      <c r="R188" s="11">
        <v>0</v>
      </c>
      <c r="S188" s="11">
        <v>0</v>
      </c>
      <c r="T188" s="68">
        <v>0</v>
      </c>
      <c r="U188" s="68">
        <v>0</v>
      </c>
      <c r="V188" s="11">
        <v>0</v>
      </c>
      <c r="W188" s="27">
        <v>1030171</v>
      </c>
      <c r="X188" s="47" t="s">
        <v>2254</v>
      </c>
      <c r="Y188" s="11">
        <v>0</v>
      </c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</row>
    <row r="189" ht="14.25" spans="1:256">
      <c r="A189" s="27"/>
      <c r="B189" s="47"/>
      <c r="C189" s="67"/>
      <c r="D189" s="67"/>
      <c r="E189" s="67"/>
      <c r="F189" s="67"/>
      <c r="G189" s="66"/>
      <c r="H189" s="66"/>
      <c r="I189" s="67"/>
      <c r="J189" s="67"/>
      <c r="K189" s="67"/>
      <c r="L189" s="66"/>
      <c r="M189" s="70">
        <v>2146801</v>
      </c>
      <c r="N189" s="27" t="s">
        <v>2255</v>
      </c>
      <c r="O189" s="38">
        <v>0</v>
      </c>
      <c r="P189" s="63">
        <v>0</v>
      </c>
      <c r="Q189" s="63">
        <v>0</v>
      </c>
      <c r="R189" s="76">
        <v>0</v>
      </c>
      <c r="S189" s="63">
        <v>0</v>
      </c>
      <c r="T189" s="63">
        <v>0</v>
      </c>
      <c r="U189" s="63">
        <v>0</v>
      </c>
      <c r="V189" s="38">
        <v>0</v>
      </c>
      <c r="W189" s="27"/>
      <c r="X189" s="47"/>
      <c r="Y189" s="41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</row>
    <row r="190" ht="14.25" spans="1:256">
      <c r="A190" s="27"/>
      <c r="B190" s="47"/>
      <c r="C190" s="67"/>
      <c r="D190" s="67"/>
      <c r="E190" s="67"/>
      <c r="F190" s="67"/>
      <c r="G190" s="66"/>
      <c r="H190" s="66"/>
      <c r="I190" s="67"/>
      <c r="J190" s="67"/>
      <c r="K190" s="67"/>
      <c r="L190" s="66"/>
      <c r="M190" s="70">
        <v>2146802</v>
      </c>
      <c r="N190" s="27" t="s">
        <v>2256</v>
      </c>
      <c r="O190" s="38">
        <v>0</v>
      </c>
      <c r="P190" s="63">
        <v>0</v>
      </c>
      <c r="Q190" s="63">
        <v>0</v>
      </c>
      <c r="R190" s="76">
        <v>0</v>
      </c>
      <c r="S190" s="63">
        <v>0</v>
      </c>
      <c r="T190" s="63">
        <v>0</v>
      </c>
      <c r="U190" s="63">
        <v>0</v>
      </c>
      <c r="V190" s="38">
        <v>0</v>
      </c>
      <c r="W190" s="27"/>
      <c r="X190" s="47"/>
      <c r="Y190" s="41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</row>
    <row r="191" ht="14.25" spans="1:256">
      <c r="A191" s="27"/>
      <c r="B191" s="47"/>
      <c r="C191" s="67"/>
      <c r="D191" s="67"/>
      <c r="E191" s="67"/>
      <c r="F191" s="67"/>
      <c r="G191" s="66"/>
      <c r="H191" s="66"/>
      <c r="I191" s="67"/>
      <c r="J191" s="67"/>
      <c r="K191" s="67"/>
      <c r="L191" s="66"/>
      <c r="M191" s="70">
        <v>2146803</v>
      </c>
      <c r="N191" s="27" t="s">
        <v>2257</v>
      </c>
      <c r="O191" s="38">
        <v>0</v>
      </c>
      <c r="P191" s="63">
        <v>0</v>
      </c>
      <c r="Q191" s="63">
        <v>0</v>
      </c>
      <c r="R191" s="76">
        <v>0</v>
      </c>
      <c r="S191" s="63">
        <v>0</v>
      </c>
      <c r="T191" s="63">
        <v>0</v>
      </c>
      <c r="U191" s="63">
        <v>0</v>
      </c>
      <c r="V191" s="38">
        <v>0</v>
      </c>
      <c r="W191" s="27"/>
      <c r="X191" s="47"/>
      <c r="Y191" s="41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</row>
    <row r="192" ht="14.25" spans="1:256">
      <c r="A192" s="27"/>
      <c r="B192" s="47"/>
      <c r="C192" s="67"/>
      <c r="D192" s="67"/>
      <c r="E192" s="67"/>
      <c r="F192" s="67"/>
      <c r="G192" s="66"/>
      <c r="H192" s="66"/>
      <c r="I192" s="67"/>
      <c r="J192" s="67"/>
      <c r="K192" s="67"/>
      <c r="L192" s="66"/>
      <c r="M192" s="70">
        <v>2146804</v>
      </c>
      <c r="N192" s="27" t="s">
        <v>2258</v>
      </c>
      <c r="O192" s="38">
        <v>0</v>
      </c>
      <c r="P192" s="63">
        <v>0</v>
      </c>
      <c r="Q192" s="63">
        <v>0</v>
      </c>
      <c r="R192" s="76">
        <v>0</v>
      </c>
      <c r="S192" s="63">
        <v>0</v>
      </c>
      <c r="T192" s="63">
        <v>0</v>
      </c>
      <c r="U192" s="63">
        <v>0</v>
      </c>
      <c r="V192" s="38">
        <v>0</v>
      </c>
      <c r="W192" s="27"/>
      <c r="X192" s="47"/>
      <c r="Y192" s="41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</row>
    <row r="193" ht="14.25" spans="1:256">
      <c r="A193" s="27"/>
      <c r="B193" s="47"/>
      <c r="C193" s="67"/>
      <c r="D193" s="67"/>
      <c r="E193" s="67"/>
      <c r="F193" s="67"/>
      <c r="G193" s="66"/>
      <c r="H193" s="66"/>
      <c r="I193" s="67"/>
      <c r="J193" s="67"/>
      <c r="K193" s="67"/>
      <c r="L193" s="66"/>
      <c r="M193" s="70">
        <v>2146805</v>
      </c>
      <c r="N193" s="27" t="s">
        <v>2259</v>
      </c>
      <c r="O193" s="38">
        <v>0</v>
      </c>
      <c r="P193" s="63">
        <v>0</v>
      </c>
      <c r="Q193" s="63">
        <v>0</v>
      </c>
      <c r="R193" s="76">
        <v>0</v>
      </c>
      <c r="S193" s="63">
        <v>0</v>
      </c>
      <c r="T193" s="63">
        <v>0</v>
      </c>
      <c r="U193" s="63">
        <v>0</v>
      </c>
      <c r="V193" s="38">
        <v>0</v>
      </c>
      <c r="W193" s="27"/>
      <c r="X193" s="47"/>
      <c r="Y193" s="41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</row>
    <row r="194" ht="14.25" spans="1:256">
      <c r="A194" s="27"/>
      <c r="B194" s="47"/>
      <c r="C194" s="65"/>
      <c r="D194" s="65"/>
      <c r="E194" s="65"/>
      <c r="F194" s="65"/>
      <c r="G194" s="66"/>
      <c r="H194" s="66"/>
      <c r="I194" s="65"/>
      <c r="J194" s="65"/>
      <c r="K194" s="65"/>
      <c r="L194" s="66"/>
      <c r="M194" s="70">
        <v>2146899</v>
      </c>
      <c r="N194" s="27" t="s">
        <v>2260</v>
      </c>
      <c r="O194" s="76">
        <v>0</v>
      </c>
      <c r="P194" s="63">
        <v>0</v>
      </c>
      <c r="Q194" s="63">
        <v>0</v>
      </c>
      <c r="R194" s="76">
        <v>0</v>
      </c>
      <c r="S194" s="63">
        <v>0</v>
      </c>
      <c r="T194" s="63">
        <v>0</v>
      </c>
      <c r="U194" s="63">
        <v>0</v>
      </c>
      <c r="V194" s="76">
        <v>0</v>
      </c>
      <c r="W194" s="27" t="s">
        <v>2261</v>
      </c>
      <c r="X194" s="47"/>
      <c r="Y194" s="41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</row>
    <row r="195" ht="14.25" spans="1:256">
      <c r="A195" s="27">
        <v>1030110</v>
      </c>
      <c r="B195" s="47" t="s">
        <v>2262</v>
      </c>
      <c r="C195" s="38">
        <v>0</v>
      </c>
      <c r="D195" s="38">
        <v>0</v>
      </c>
      <c r="E195" s="14">
        <v>0</v>
      </c>
      <c r="F195" s="63">
        <v>0</v>
      </c>
      <c r="G195" s="38">
        <v>0</v>
      </c>
      <c r="H195" s="14">
        <v>0</v>
      </c>
      <c r="I195" s="14">
        <v>0</v>
      </c>
      <c r="J195" s="63">
        <v>0</v>
      </c>
      <c r="K195" s="38">
        <v>0</v>
      </c>
      <c r="L195" s="77">
        <v>0</v>
      </c>
      <c r="M195" s="70">
        <v>21469</v>
      </c>
      <c r="N195" s="47" t="s">
        <v>2263</v>
      </c>
      <c r="O195" s="11">
        <v>0</v>
      </c>
      <c r="P195" s="68">
        <v>0</v>
      </c>
      <c r="Q195" s="68">
        <v>0</v>
      </c>
      <c r="R195" s="11">
        <v>0</v>
      </c>
      <c r="S195" s="11">
        <v>0</v>
      </c>
      <c r="T195" s="68">
        <v>0</v>
      </c>
      <c r="U195" s="68">
        <v>0</v>
      </c>
      <c r="V195" s="11">
        <v>0</v>
      </c>
      <c r="W195" s="27">
        <v>1030110</v>
      </c>
      <c r="X195" s="47" t="s">
        <v>2264</v>
      </c>
      <c r="Y195" s="11">
        <v>0</v>
      </c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ht="14.25" spans="1:256">
      <c r="A196" s="27"/>
      <c r="B196" s="47"/>
      <c r="C196" s="67"/>
      <c r="D196" s="67"/>
      <c r="E196" s="67"/>
      <c r="F196" s="67"/>
      <c r="G196" s="66"/>
      <c r="H196" s="66"/>
      <c r="I196" s="67"/>
      <c r="J196" s="67"/>
      <c r="K196" s="67"/>
      <c r="L196" s="66"/>
      <c r="M196" s="70">
        <v>2146901</v>
      </c>
      <c r="N196" s="27" t="s">
        <v>2265</v>
      </c>
      <c r="O196" s="38">
        <v>0</v>
      </c>
      <c r="P196" s="63">
        <v>0</v>
      </c>
      <c r="Q196" s="63">
        <v>0</v>
      </c>
      <c r="R196" s="76">
        <v>0</v>
      </c>
      <c r="S196" s="63">
        <v>0</v>
      </c>
      <c r="T196" s="63">
        <v>0</v>
      </c>
      <c r="U196" s="63">
        <v>0</v>
      </c>
      <c r="V196" s="38">
        <v>0</v>
      </c>
      <c r="W196" s="27"/>
      <c r="X196" s="47"/>
      <c r="Y196" s="41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</row>
    <row r="197" ht="14.25" spans="1:256">
      <c r="A197" s="27"/>
      <c r="B197" s="47"/>
      <c r="C197" s="67"/>
      <c r="D197" s="67"/>
      <c r="E197" s="67"/>
      <c r="F197" s="67"/>
      <c r="G197" s="66"/>
      <c r="H197" s="66"/>
      <c r="I197" s="67"/>
      <c r="J197" s="67"/>
      <c r="K197" s="67"/>
      <c r="L197" s="66"/>
      <c r="M197" s="70">
        <v>2146902</v>
      </c>
      <c r="N197" s="27" t="s">
        <v>2266</v>
      </c>
      <c r="O197" s="38">
        <v>0</v>
      </c>
      <c r="P197" s="63">
        <v>0</v>
      </c>
      <c r="Q197" s="63">
        <v>0</v>
      </c>
      <c r="R197" s="76">
        <v>0</v>
      </c>
      <c r="S197" s="63">
        <v>0</v>
      </c>
      <c r="T197" s="63">
        <v>0</v>
      </c>
      <c r="U197" s="63">
        <v>0</v>
      </c>
      <c r="V197" s="38">
        <v>0</v>
      </c>
      <c r="W197" s="27"/>
      <c r="X197" s="47"/>
      <c r="Y197" s="41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</row>
    <row r="198" ht="14.25" spans="1:256">
      <c r="A198" s="27"/>
      <c r="B198" s="47"/>
      <c r="C198" s="67"/>
      <c r="D198" s="67"/>
      <c r="E198" s="67"/>
      <c r="F198" s="67"/>
      <c r="G198" s="66"/>
      <c r="H198" s="66"/>
      <c r="I198" s="67"/>
      <c r="J198" s="67"/>
      <c r="K198" s="67"/>
      <c r="L198" s="66"/>
      <c r="M198" s="70">
        <v>2146903</v>
      </c>
      <c r="N198" s="27" t="s">
        <v>2267</v>
      </c>
      <c r="O198" s="38">
        <v>0</v>
      </c>
      <c r="P198" s="63">
        <v>0</v>
      </c>
      <c r="Q198" s="63">
        <v>0</v>
      </c>
      <c r="R198" s="76">
        <v>0</v>
      </c>
      <c r="S198" s="63">
        <v>0</v>
      </c>
      <c r="T198" s="63">
        <v>0</v>
      </c>
      <c r="U198" s="63">
        <v>0</v>
      </c>
      <c r="V198" s="38">
        <v>0</v>
      </c>
      <c r="W198" s="27"/>
      <c r="X198" s="47"/>
      <c r="Y198" s="41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</row>
    <row r="199" ht="14.25" spans="1:256">
      <c r="A199" s="27"/>
      <c r="B199" s="47"/>
      <c r="C199" s="67"/>
      <c r="D199" s="67"/>
      <c r="E199" s="67"/>
      <c r="F199" s="67"/>
      <c r="G199" s="66"/>
      <c r="H199" s="66"/>
      <c r="I199" s="67"/>
      <c r="J199" s="67"/>
      <c r="K199" s="67"/>
      <c r="L199" s="66"/>
      <c r="M199" s="70">
        <v>2146904</v>
      </c>
      <c r="N199" s="27" t="s">
        <v>2268</v>
      </c>
      <c r="O199" s="38">
        <v>0</v>
      </c>
      <c r="P199" s="63">
        <v>0</v>
      </c>
      <c r="Q199" s="63">
        <v>0</v>
      </c>
      <c r="R199" s="76">
        <v>0</v>
      </c>
      <c r="S199" s="63">
        <v>0</v>
      </c>
      <c r="T199" s="63">
        <v>0</v>
      </c>
      <c r="U199" s="63">
        <v>0</v>
      </c>
      <c r="V199" s="38">
        <v>0</v>
      </c>
      <c r="W199" s="27"/>
      <c r="X199" s="47"/>
      <c r="Y199" s="41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</row>
    <row r="200" ht="14.25" spans="1:256">
      <c r="A200" s="27"/>
      <c r="B200" s="47"/>
      <c r="C200" s="67"/>
      <c r="D200" s="67"/>
      <c r="E200" s="67"/>
      <c r="F200" s="67"/>
      <c r="G200" s="66"/>
      <c r="H200" s="66"/>
      <c r="I200" s="67"/>
      <c r="J200" s="67"/>
      <c r="K200" s="67"/>
      <c r="L200" s="66"/>
      <c r="M200" s="70">
        <v>2146905</v>
      </c>
      <c r="N200" s="27" t="s">
        <v>2269</v>
      </c>
      <c r="O200" s="38">
        <v>0</v>
      </c>
      <c r="P200" s="63">
        <v>0</v>
      </c>
      <c r="Q200" s="63">
        <v>0</v>
      </c>
      <c r="R200" s="76">
        <v>0</v>
      </c>
      <c r="S200" s="63">
        <v>0</v>
      </c>
      <c r="T200" s="63">
        <v>0</v>
      </c>
      <c r="U200" s="63">
        <v>0</v>
      </c>
      <c r="V200" s="38">
        <v>0</v>
      </c>
      <c r="W200" s="27"/>
      <c r="X200" s="47"/>
      <c r="Y200" s="41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</row>
    <row r="201" ht="14.25" spans="1:256">
      <c r="A201" s="27"/>
      <c r="B201" s="47"/>
      <c r="C201" s="67"/>
      <c r="D201" s="67"/>
      <c r="E201" s="67"/>
      <c r="F201" s="67"/>
      <c r="G201" s="66"/>
      <c r="H201" s="66"/>
      <c r="I201" s="67"/>
      <c r="J201" s="67"/>
      <c r="K201" s="67"/>
      <c r="L201" s="66"/>
      <c r="M201" s="70">
        <v>2146906</v>
      </c>
      <c r="N201" s="27" t="s">
        <v>2270</v>
      </c>
      <c r="O201" s="38">
        <v>0</v>
      </c>
      <c r="P201" s="63">
        <v>0</v>
      </c>
      <c r="Q201" s="63">
        <v>0</v>
      </c>
      <c r="R201" s="76">
        <v>0</v>
      </c>
      <c r="S201" s="63">
        <v>0</v>
      </c>
      <c r="T201" s="63">
        <v>0</v>
      </c>
      <c r="U201" s="63">
        <v>0</v>
      </c>
      <c r="V201" s="38">
        <v>0</v>
      </c>
      <c r="W201" s="27"/>
      <c r="X201" s="47"/>
      <c r="Y201" s="41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</row>
    <row r="202" ht="14.25" spans="1:256">
      <c r="A202" s="27"/>
      <c r="B202" s="47"/>
      <c r="C202" s="67"/>
      <c r="D202" s="67"/>
      <c r="E202" s="67"/>
      <c r="F202" s="67"/>
      <c r="G202" s="66"/>
      <c r="H202" s="66"/>
      <c r="I202" s="67"/>
      <c r="J202" s="67"/>
      <c r="K202" s="67"/>
      <c r="L202" s="66"/>
      <c r="M202" s="70">
        <v>2146907</v>
      </c>
      <c r="N202" s="27" t="s">
        <v>2271</v>
      </c>
      <c r="O202" s="38">
        <v>0</v>
      </c>
      <c r="P202" s="63">
        <v>0</v>
      </c>
      <c r="Q202" s="63">
        <v>0</v>
      </c>
      <c r="R202" s="76">
        <v>0</v>
      </c>
      <c r="S202" s="63">
        <v>0</v>
      </c>
      <c r="T202" s="63">
        <v>0</v>
      </c>
      <c r="U202" s="63">
        <v>0</v>
      </c>
      <c r="V202" s="38">
        <v>0</v>
      </c>
      <c r="W202" s="27"/>
      <c r="X202" s="47"/>
      <c r="Y202" s="41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</row>
    <row r="203" ht="14.25" spans="1:256">
      <c r="A203" s="27"/>
      <c r="B203" s="47"/>
      <c r="C203" s="67"/>
      <c r="D203" s="67"/>
      <c r="E203" s="67"/>
      <c r="F203" s="67"/>
      <c r="G203" s="66"/>
      <c r="H203" s="66"/>
      <c r="I203" s="67"/>
      <c r="J203" s="67"/>
      <c r="K203" s="67"/>
      <c r="L203" s="66"/>
      <c r="M203" s="70">
        <v>2146908</v>
      </c>
      <c r="N203" s="27" t="s">
        <v>2272</v>
      </c>
      <c r="O203" s="38">
        <v>0</v>
      </c>
      <c r="P203" s="63">
        <v>0</v>
      </c>
      <c r="Q203" s="63">
        <v>0</v>
      </c>
      <c r="R203" s="76">
        <v>0</v>
      </c>
      <c r="S203" s="63">
        <v>0</v>
      </c>
      <c r="T203" s="63">
        <v>0</v>
      </c>
      <c r="U203" s="63">
        <v>0</v>
      </c>
      <c r="V203" s="38">
        <v>0</v>
      </c>
      <c r="W203" s="27"/>
      <c r="X203" s="47"/>
      <c r="Y203" s="41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</row>
    <row r="204" ht="14.25" spans="1:256">
      <c r="A204" s="27"/>
      <c r="B204" s="47"/>
      <c r="C204" s="65"/>
      <c r="D204" s="65"/>
      <c r="E204" s="65"/>
      <c r="F204" s="65"/>
      <c r="G204" s="66"/>
      <c r="H204" s="66"/>
      <c r="I204" s="65"/>
      <c r="J204" s="65"/>
      <c r="K204" s="65"/>
      <c r="L204" s="66"/>
      <c r="M204" s="70">
        <v>2146999</v>
      </c>
      <c r="N204" s="27" t="s">
        <v>2273</v>
      </c>
      <c r="O204" s="76">
        <v>0</v>
      </c>
      <c r="P204" s="63">
        <v>0</v>
      </c>
      <c r="Q204" s="63">
        <v>0</v>
      </c>
      <c r="R204" s="76">
        <v>0</v>
      </c>
      <c r="S204" s="63">
        <v>0</v>
      </c>
      <c r="T204" s="63">
        <v>0</v>
      </c>
      <c r="U204" s="63">
        <v>0</v>
      </c>
      <c r="V204" s="76">
        <v>0</v>
      </c>
      <c r="W204" s="27"/>
      <c r="X204" s="47"/>
      <c r="Y204" s="41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ht="14.25" spans="1:256">
      <c r="A205" s="27">
        <v>1030174</v>
      </c>
      <c r="B205" s="47" t="s">
        <v>2274</v>
      </c>
      <c r="C205" s="38">
        <v>0</v>
      </c>
      <c r="D205" s="38">
        <v>0</v>
      </c>
      <c r="E205" s="14">
        <v>0</v>
      </c>
      <c r="F205" s="63">
        <v>0</v>
      </c>
      <c r="G205" s="38">
        <v>0</v>
      </c>
      <c r="H205" s="14">
        <v>0</v>
      </c>
      <c r="I205" s="14">
        <v>0</v>
      </c>
      <c r="J205" s="63">
        <v>0</v>
      </c>
      <c r="K205" s="38">
        <v>0</v>
      </c>
      <c r="L205" s="77">
        <v>0</v>
      </c>
      <c r="M205" s="70">
        <v>2150570</v>
      </c>
      <c r="N205" s="47" t="s">
        <v>2275</v>
      </c>
      <c r="O205" s="38">
        <v>0</v>
      </c>
      <c r="P205" s="63">
        <v>0</v>
      </c>
      <c r="Q205" s="63">
        <v>0</v>
      </c>
      <c r="R205" s="76">
        <v>0</v>
      </c>
      <c r="S205" s="63">
        <v>0</v>
      </c>
      <c r="T205" s="63">
        <v>0</v>
      </c>
      <c r="U205" s="63">
        <v>0</v>
      </c>
      <c r="V205" s="38">
        <v>0</v>
      </c>
      <c r="W205" s="27">
        <v>1030174</v>
      </c>
      <c r="X205" s="47" t="s">
        <v>2274</v>
      </c>
      <c r="Y205" s="11">
        <v>0</v>
      </c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</row>
    <row r="206" ht="14.25" spans="1:256">
      <c r="A206" s="27">
        <v>1030118</v>
      </c>
      <c r="B206" s="47" t="s">
        <v>2276</v>
      </c>
      <c r="C206" s="38">
        <v>0</v>
      </c>
      <c r="D206" s="38">
        <v>0</v>
      </c>
      <c r="E206" s="14">
        <v>0</v>
      </c>
      <c r="F206" s="63">
        <v>0</v>
      </c>
      <c r="G206" s="38">
        <v>0</v>
      </c>
      <c r="H206" s="14">
        <v>0</v>
      </c>
      <c r="I206" s="14">
        <v>0</v>
      </c>
      <c r="J206" s="63">
        <v>0</v>
      </c>
      <c r="K206" s="38">
        <v>0</v>
      </c>
      <c r="L206" s="38">
        <v>0</v>
      </c>
      <c r="M206" s="70"/>
      <c r="N206" s="47" t="s">
        <v>2277</v>
      </c>
      <c r="O206" s="11">
        <v>0</v>
      </c>
      <c r="P206" s="68">
        <v>0</v>
      </c>
      <c r="Q206" s="68">
        <v>0</v>
      </c>
      <c r="R206" s="11">
        <v>0</v>
      </c>
      <c r="S206" s="11">
        <v>0</v>
      </c>
      <c r="T206" s="68">
        <v>0</v>
      </c>
      <c r="U206" s="68">
        <v>0</v>
      </c>
      <c r="V206" s="11">
        <v>0</v>
      </c>
      <c r="W206" s="27">
        <v>1030118</v>
      </c>
      <c r="X206" s="47" t="s">
        <v>2278</v>
      </c>
      <c r="Y206" s="11">
        <v>0</v>
      </c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</row>
    <row r="207" ht="14.25" spans="1:256">
      <c r="A207" s="27"/>
      <c r="B207" s="47"/>
      <c r="C207" s="65"/>
      <c r="D207" s="65"/>
      <c r="E207" s="65"/>
      <c r="F207" s="65"/>
      <c r="G207" s="66"/>
      <c r="H207" s="66"/>
      <c r="I207" s="65"/>
      <c r="J207" s="65"/>
      <c r="K207" s="65"/>
      <c r="L207" s="66"/>
      <c r="M207" s="70">
        <v>21560</v>
      </c>
      <c r="N207" s="47" t="s">
        <v>2279</v>
      </c>
      <c r="O207" s="11">
        <v>0</v>
      </c>
      <c r="P207" s="68">
        <v>0</v>
      </c>
      <c r="Q207" s="68">
        <v>0</v>
      </c>
      <c r="R207" s="11">
        <v>0</v>
      </c>
      <c r="S207" s="11">
        <v>0</v>
      </c>
      <c r="T207" s="68">
        <v>0</v>
      </c>
      <c r="U207" s="68">
        <v>0</v>
      </c>
      <c r="V207" s="11">
        <v>0</v>
      </c>
      <c r="W207" s="27"/>
      <c r="X207" s="47"/>
      <c r="Y207" s="65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ht="14.25" spans="1:256">
      <c r="A208" s="27"/>
      <c r="B208" s="47"/>
      <c r="C208" s="65"/>
      <c r="D208" s="65"/>
      <c r="E208" s="65"/>
      <c r="F208" s="65"/>
      <c r="G208" s="66"/>
      <c r="H208" s="66"/>
      <c r="I208" s="65"/>
      <c r="J208" s="65"/>
      <c r="K208" s="65"/>
      <c r="L208" s="66"/>
      <c r="M208" s="70">
        <v>2156001</v>
      </c>
      <c r="N208" s="27" t="s">
        <v>2280</v>
      </c>
      <c r="O208" s="38">
        <v>0</v>
      </c>
      <c r="P208" s="63">
        <v>0</v>
      </c>
      <c r="Q208" s="63">
        <v>0</v>
      </c>
      <c r="R208" s="76">
        <v>0</v>
      </c>
      <c r="S208" s="63">
        <v>0</v>
      </c>
      <c r="T208" s="63">
        <v>0</v>
      </c>
      <c r="U208" s="63">
        <v>0</v>
      </c>
      <c r="V208" s="38">
        <v>0</v>
      </c>
      <c r="W208" s="27"/>
      <c r="X208" s="47"/>
      <c r="Y208" s="65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</row>
    <row r="209" ht="14.25" spans="1:256">
      <c r="A209" s="27"/>
      <c r="B209" s="47"/>
      <c r="C209" s="65"/>
      <c r="D209" s="65"/>
      <c r="E209" s="65"/>
      <c r="F209" s="65"/>
      <c r="G209" s="66"/>
      <c r="H209" s="66"/>
      <c r="I209" s="65"/>
      <c r="J209" s="65"/>
      <c r="K209" s="65"/>
      <c r="L209" s="66"/>
      <c r="M209" s="70">
        <v>2156002</v>
      </c>
      <c r="N209" s="27" t="s">
        <v>2281</v>
      </c>
      <c r="O209" s="38">
        <v>0</v>
      </c>
      <c r="P209" s="63">
        <v>0</v>
      </c>
      <c r="Q209" s="63">
        <v>0</v>
      </c>
      <c r="R209" s="76">
        <v>0</v>
      </c>
      <c r="S209" s="63">
        <v>0</v>
      </c>
      <c r="T209" s="63">
        <v>0</v>
      </c>
      <c r="U209" s="63">
        <v>0</v>
      </c>
      <c r="V209" s="38">
        <v>0</v>
      </c>
      <c r="W209" s="27"/>
      <c r="X209" s="47"/>
      <c r="Y209" s="65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</row>
    <row r="210" ht="14.25" spans="1:256">
      <c r="A210" s="27"/>
      <c r="B210" s="47"/>
      <c r="C210" s="65"/>
      <c r="D210" s="65"/>
      <c r="E210" s="65"/>
      <c r="F210" s="65"/>
      <c r="G210" s="66"/>
      <c r="H210" s="66"/>
      <c r="I210" s="65"/>
      <c r="J210" s="65"/>
      <c r="K210" s="65"/>
      <c r="L210" s="66"/>
      <c r="M210" s="70">
        <v>2156003</v>
      </c>
      <c r="N210" s="27" t="s">
        <v>2282</v>
      </c>
      <c r="O210" s="38">
        <v>0</v>
      </c>
      <c r="P210" s="63">
        <v>0</v>
      </c>
      <c r="Q210" s="63">
        <v>0</v>
      </c>
      <c r="R210" s="76">
        <v>0</v>
      </c>
      <c r="S210" s="63">
        <v>0</v>
      </c>
      <c r="T210" s="63">
        <v>0</v>
      </c>
      <c r="U210" s="63">
        <v>0</v>
      </c>
      <c r="V210" s="38">
        <v>0</v>
      </c>
      <c r="W210" s="27"/>
      <c r="X210" s="47"/>
      <c r="Y210" s="65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</row>
    <row r="211" ht="14.25" spans="1:256">
      <c r="A211" s="27"/>
      <c r="B211" s="47"/>
      <c r="C211" s="65"/>
      <c r="D211" s="65"/>
      <c r="E211" s="65"/>
      <c r="F211" s="65"/>
      <c r="G211" s="66"/>
      <c r="H211" s="66"/>
      <c r="I211" s="65"/>
      <c r="J211" s="65"/>
      <c r="K211" s="65"/>
      <c r="L211" s="66"/>
      <c r="M211" s="70">
        <v>2156004</v>
      </c>
      <c r="N211" s="27" t="s">
        <v>2283</v>
      </c>
      <c r="O211" s="38">
        <v>0</v>
      </c>
      <c r="P211" s="63">
        <v>0</v>
      </c>
      <c r="Q211" s="63">
        <v>0</v>
      </c>
      <c r="R211" s="76">
        <v>0</v>
      </c>
      <c r="S211" s="63">
        <v>0</v>
      </c>
      <c r="T211" s="63">
        <v>0</v>
      </c>
      <c r="U211" s="63">
        <v>0</v>
      </c>
      <c r="V211" s="38">
        <v>0</v>
      </c>
      <c r="W211" s="27"/>
      <c r="X211" s="47"/>
      <c r="Y211" s="65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</row>
    <row r="212" ht="14.25" spans="1:256">
      <c r="A212" s="27"/>
      <c r="B212" s="47"/>
      <c r="C212" s="65"/>
      <c r="D212" s="65"/>
      <c r="E212" s="65"/>
      <c r="F212" s="65"/>
      <c r="G212" s="66"/>
      <c r="H212" s="66"/>
      <c r="I212" s="65"/>
      <c r="J212" s="65"/>
      <c r="K212" s="65"/>
      <c r="L212" s="66"/>
      <c r="M212" s="70">
        <v>2156005</v>
      </c>
      <c r="N212" s="27" t="s">
        <v>2284</v>
      </c>
      <c r="O212" s="38">
        <v>0</v>
      </c>
      <c r="P212" s="63">
        <v>0</v>
      </c>
      <c r="Q212" s="63">
        <v>0</v>
      </c>
      <c r="R212" s="76">
        <v>0</v>
      </c>
      <c r="S212" s="63">
        <v>0</v>
      </c>
      <c r="T212" s="63">
        <v>0</v>
      </c>
      <c r="U212" s="63">
        <v>0</v>
      </c>
      <c r="V212" s="38">
        <v>0</v>
      </c>
      <c r="W212" s="27"/>
      <c r="X212" s="47"/>
      <c r="Y212" s="65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</row>
    <row r="213" ht="14.25" spans="1:256">
      <c r="A213" s="27"/>
      <c r="B213" s="47"/>
      <c r="C213" s="65"/>
      <c r="D213" s="65"/>
      <c r="E213" s="65"/>
      <c r="F213" s="65"/>
      <c r="G213" s="66"/>
      <c r="H213" s="66"/>
      <c r="I213" s="65"/>
      <c r="J213" s="65"/>
      <c r="K213" s="65"/>
      <c r="L213" s="66"/>
      <c r="M213" s="70">
        <v>2156099</v>
      </c>
      <c r="N213" s="27" t="s">
        <v>2285</v>
      </c>
      <c r="O213" s="38">
        <v>0</v>
      </c>
      <c r="P213" s="63">
        <v>0</v>
      </c>
      <c r="Q213" s="63">
        <v>0</v>
      </c>
      <c r="R213" s="76">
        <v>0</v>
      </c>
      <c r="S213" s="63">
        <v>0</v>
      </c>
      <c r="T213" s="63">
        <v>0</v>
      </c>
      <c r="U213" s="63">
        <v>0</v>
      </c>
      <c r="V213" s="38">
        <v>0</v>
      </c>
      <c r="W213" s="27"/>
      <c r="X213" s="47"/>
      <c r="Y213" s="65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</row>
    <row r="214" ht="14.25" spans="1:256">
      <c r="A214" s="27"/>
      <c r="B214" s="47"/>
      <c r="C214" s="65"/>
      <c r="D214" s="65"/>
      <c r="E214" s="65"/>
      <c r="F214" s="65"/>
      <c r="G214" s="66"/>
      <c r="H214" s="66"/>
      <c r="I214" s="65"/>
      <c r="J214" s="65"/>
      <c r="K214" s="65"/>
      <c r="L214" s="66"/>
      <c r="M214" s="70">
        <v>232020203</v>
      </c>
      <c r="N214" s="47" t="s">
        <v>2286</v>
      </c>
      <c r="O214" s="38">
        <v>0</v>
      </c>
      <c r="P214" s="63">
        <v>0</v>
      </c>
      <c r="Q214" s="63">
        <v>0</v>
      </c>
      <c r="R214" s="76">
        <v>0</v>
      </c>
      <c r="S214" s="63">
        <v>0</v>
      </c>
      <c r="T214" s="63">
        <v>0</v>
      </c>
      <c r="U214" s="63">
        <v>0</v>
      </c>
      <c r="V214" s="38">
        <v>0</v>
      </c>
      <c r="W214" s="27"/>
      <c r="X214" s="47"/>
      <c r="Y214" s="65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</row>
    <row r="215" ht="14.25" spans="1:256">
      <c r="A215" s="27"/>
      <c r="B215" s="47"/>
      <c r="C215" s="65"/>
      <c r="D215" s="65"/>
      <c r="E215" s="65"/>
      <c r="F215" s="65"/>
      <c r="G215" s="66"/>
      <c r="H215" s="66"/>
      <c r="I215" s="65"/>
      <c r="J215" s="65"/>
      <c r="K215" s="65"/>
      <c r="L215" s="66"/>
      <c r="M215" s="70">
        <v>233020203</v>
      </c>
      <c r="N215" s="47" t="s">
        <v>2287</v>
      </c>
      <c r="O215" s="76">
        <v>0</v>
      </c>
      <c r="P215" s="63">
        <v>0</v>
      </c>
      <c r="Q215" s="63">
        <v>0</v>
      </c>
      <c r="R215" s="76">
        <v>0</v>
      </c>
      <c r="S215" s="63">
        <v>0</v>
      </c>
      <c r="T215" s="63">
        <v>0</v>
      </c>
      <c r="U215" s="63">
        <v>0</v>
      </c>
      <c r="V215" s="76">
        <v>0</v>
      </c>
      <c r="W215" s="27"/>
      <c r="X215" s="47"/>
      <c r="Y215" s="65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</row>
    <row r="216" ht="14.25" spans="1:256">
      <c r="A216" s="27">
        <v>1030119</v>
      </c>
      <c r="B216" s="47" t="s">
        <v>2288</v>
      </c>
      <c r="C216" s="38">
        <v>0</v>
      </c>
      <c r="D216" s="38">
        <v>0</v>
      </c>
      <c r="E216" s="14">
        <v>0</v>
      </c>
      <c r="F216" s="63">
        <v>0</v>
      </c>
      <c r="G216" s="38">
        <v>0</v>
      </c>
      <c r="H216" s="14">
        <v>0</v>
      </c>
      <c r="I216" s="14">
        <v>0</v>
      </c>
      <c r="J216" s="63">
        <v>0</v>
      </c>
      <c r="K216" s="38">
        <v>0</v>
      </c>
      <c r="L216" s="38">
        <v>0</v>
      </c>
      <c r="M216" s="70"/>
      <c r="N216" s="47" t="s">
        <v>2289</v>
      </c>
      <c r="O216" s="11">
        <v>0</v>
      </c>
      <c r="P216" s="68">
        <v>0</v>
      </c>
      <c r="Q216" s="68">
        <v>0</v>
      </c>
      <c r="R216" s="11">
        <v>0</v>
      </c>
      <c r="S216" s="11">
        <v>0</v>
      </c>
      <c r="T216" s="68">
        <v>0</v>
      </c>
      <c r="U216" s="68">
        <v>0</v>
      </c>
      <c r="V216" s="11">
        <v>0</v>
      </c>
      <c r="W216" s="27">
        <v>1030119</v>
      </c>
      <c r="X216" s="47" t="s">
        <v>2290</v>
      </c>
      <c r="Y216" s="11">
        <v>0</v>
      </c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</row>
    <row r="217" ht="14.25" spans="1:256">
      <c r="A217" s="27"/>
      <c r="B217" s="47"/>
      <c r="C217" s="65"/>
      <c r="D217" s="65"/>
      <c r="E217" s="65"/>
      <c r="F217" s="65"/>
      <c r="G217" s="66"/>
      <c r="H217" s="66"/>
      <c r="I217" s="65"/>
      <c r="J217" s="65"/>
      <c r="K217" s="65"/>
      <c r="L217" s="66"/>
      <c r="M217" s="70">
        <v>21561</v>
      </c>
      <c r="N217" s="47" t="s">
        <v>2291</v>
      </c>
      <c r="O217" s="11">
        <v>0</v>
      </c>
      <c r="P217" s="68">
        <v>0</v>
      </c>
      <c r="Q217" s="68">
        <v>0</v>
      </c>
      <c r="R217" s="11">
        <v>0</v>
      </c>
      <c r="S217" s="11">
        <v>0</v>
      </c>
      <c r="T217" s="68">
        <v>0</v>
      </c>
      <c r="U217" s="68">
        <v>0</v>
      </c>
      <c r="V217" s="11">
        <v>0</v>
      </c>
      <c r="W217" s="27"/>
      <c r="X217" s="47"/>
      <c r="Y217" s="65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</row>
    <row r="218" ht="14.25" spans="1:256">
      <c r="A218" s="27"/>
      <c r="B218" s="47"/>
      <c r="C218" s="65"/>
      <c r="D218" s="65"/>
      <c r="E218" s="65"/>
      <c r="F218" s="65"/>
      <c r="G218" s="66"/>
      <c r="H218" s="66"/>
      <c r="I218" s="65"/>
      <c r="J218" s="65"/>
      <c r="K218" s="65"/>
      <c r="L218" s="66"/>
      <c r="M218" s="70">
        <v>2156101</v>
      </c>
      <c r="N218" s="27" t="s">
        <v>2292</v>
      </c>
      <c r="O218" s="38">
        <v>0</v>
      </c>
      <c r="P218" s="63">
        <v>0</v>
      </c>
      <c r="Q218" s="63">
        <v>0</v>
      </c>
      <c r="R218" s="76">
        <v>0</v>
      </c>
      <c r="S218" s="63">
        <v>0</v>
      </c>
      <c r="T218" s="63">
        <v>0</v>
      </c>
      <c r="U218" s="63">
        <v>0</v>
      </c>
      <c r="V218" s="38">
        <v>0</v>
      </c>
      <c r="W218" s="27"/>
      <c r="X218" s="47"/>
      <c r="Y218" s="65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</row>
    <row r="219" ht="14.25" spans="1:256">
      <c r="A219" s="27"/>
      <c r="B219" s="47"/>
      <c r="C219" s="65"/>
      <c r="D219" s="65"/>
      <c r="E219" s="65"/>
      <c r="F219" s="65"/>
      <c r="G219" s="66"/>
      <c r="H219" s="66"/>
      <c r="I219" s="65"/>
      <c r="J219" s="65"/>
      <c r="K219" s="65"/>
      <c r="L219" s="66"/>
      <c r="M219" s="70">
        <v>2156102</v>
      </c>
      <c r="N219" s="27" t="s">
        <v>2293</v>
      </c>
      <c r="O219" s="38">
        <v>0</v>
      </c>
      <c r="P219" s="63">
        <v>0</v>
      </c>
      <c r="Q219" s="63">
        <v>0</v>
      </c>
      <c r="R219" s="76">
        <v>0</v>
      </c>
      <c r="S219" s="63">
        <v>0</v>
      </c>
      <c r="T219" s="63">
        <v>0</v>
      </c>
      <c r="U219" s="63">
        <v>0</v>
      </c>
      <c r="V219" s="38">
        <v>0</v>
      </c>
      <c r="W219" s="27"/>
      <c r="X219" s="47"/>
      <c r="Y219" s="65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ht="14.25" spans="1:256">
      <c r="A220" s="27"/>
      <c r="B220" s="47"/>
      <c r="C220" s="65"/>
      <c r="D220" s="65"/>
      <c r="E220" s="65"/>
      <c r="F220" s="65"/>
      <c r="G220" s="66"/>
      <c r="H220" s="66"/>
      <c r="I220" s="65"/>
      <c r="J220" s="65"/>
      <c r="K220" s="65"/>
      <c r="L220" s="66"/>
      <c r="M220" s="70">
        <v>2156103</v>
      </c>
      <c r="N220" s="27" t="s">
        <v>2294</v>
      </c>
      <c r="O220" s="38">
        <v>0</v>
      </c>
      <c r="P220" s="63">
        <v>0</v>
      </c>
      <c r="Q220" s="63">
        <v>0</v>
      </c>
      <c r="R220" s="76">
        <v>0</v>
      </c>
      <c r="S220" s="63">
        <v>0</v>
      </c>
      <c r="T220" s="63">
        <v>0</v>
      </c>
      <c r="U220" s="63">
        <v>0</v>
      </c>
      <c r="V220" s="38">
        <v>0</v>
      </c>
      <c r="W220" s="27"/>
      <c r="X220" s="47"/>
      <c r="Y220" s="65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</row>
    <row r="221" ht="14.25" spans="1:256">
      <c r="A221" s="27"/>
      <c r="B221" s="47"/>
      <c r="C221" s="65"/>
      <c r="D221" s="65"/>
      <c r="E221" s="65"/>
      <c r="F221" s="65"/>
      <c r="G221" s="66"/>
      <c r="H221" s="66"/>
      <c r="I221" s="65"/>
      <c r="J221" s="65"/>
      <c r="K221" s="65"/>
      <c r="L221" s="66"/>
      <c r="M221" s="70">
        <v>2156104</v>
      </c>
      <c r="N221" s="27" t="s">
        <v>2295</v>
      </c>
      <c r="O221" s="38">
        <v>0</v>
      </c>
      <c r="P221" s="63">
        <v>0</v>
      </c>
      <c r="Q221" s="63">
        <v>0</v>
      </c>
      <c r="R221" s="76">
        <v>0</v>
      </c>
      <c r="S221" s="63">
        <v>0</v>
      </c>
      <c r="T221" s="63">
        <v>0</v>
      </c>
      <c r="U221" s="63">
        <v>0</v>
      </c>
      <c r="V221" s="38">
        <v>0</v>
      </c>
      <c r="W221" s="27"/>
      <c r="X221" s="47"/>
      <c r="Y221" s="65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</row>
    <row r="222" ht="14.25" spans="1:256">
      <c r="A222" s="27"/>
      <c r="B222" s="47"/>
      <c r="C222" s="65"/>
      <c r="D222" s="65"/>
      <c r="E222" s="65"/>
      <c r="F222" s="65"/>
      <c r="G222" s="66"/>
      <c r="H222" s="66"/>
      <c r="I222" s="65"/>
      <c r="J222" s="65"/>
      <c r="K222" s="65"/>
      <c r="L222" s="78"/>
      <c r="M222" s="70">
        <v>2156199</v>
      </c>
      <c r="N222" s="27" t="s">
        <v>2296</v>
      </c>
      <c r="O222" s="38">
        <v>0</v>
      </c>
      <c r="P222" s="63">
        <v>0</v>
      </c>
      <c r="Q222" s="63">
        <v>0</v>
      </c>
      <c r="R222" s="76">
        <v>0</v>
      </c>
      <c r="S222" s="63">
        <v>0</v>
      </c>
      <c r="T222" s="63">
        <v>0</v>
      </c>
      <c r="U222" s="63">
        <v>0</v>
      </c>
      <c r="V222" s="38">
        <v>0</v>
      </c>
      <c r="W222" s="27"/>
      <c r="X222" s="47"/>
      <c r="Y222" s="65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</row>
    <row r="223" ht="14.25" spans="1:256">
      <c r="A223" s="27"/>
      <c r="B223" s="47"/>
      <c r="C223" s="65"/>
      <c r="D223" s="65"/>
      <c r="E223" s="65"/>
      <c r="F223" s="65"/>
      <c r="G223" s="66"/>
      <c r="H223" s="66"/>
      <c r="I223" s="65"/>
      <c r="J223" s="65"/>
      <c r="K223" s="90"/>
      <c r="L223" s="66"/>
      <c r="M223" s="72">
        <v>232020204</v>
      </c>
      <c r="N223" s="47" t="s">
        <v>2297</v>
      </c>
      <c r="O223" s="38">
        <v>0</v>
      </c>
      <c r="P223" s="63">
        <v>0</v>
      </c>
      <c r="Q223" s="63">
        <v>0</v>
      </c>
      <c r="R223" s="76">
        <v>0</v>
      </c>
      <c r="S223" s="63">
        <v>0</v>
      </c>
      <c r="T223" s="63">
        <v>0</v>
      </c>
      <c r="U223" s="63">
        <v>0</v>
      </c>
      <c r="V223" s="38">
        <v>0</v>
      </c>
      <c r="W223" s="27"/>
      <c r="X223" s="47"/>
      <c r="Y223" s="65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ht="14.25" spans="1:256">
      <c r="A224" s="27"/>
      <c r="B224" s="47"/>
      <c r="C224" s="65"/>
      <c r="D224" s="65"/>
      <c r="E224" s="65"/>
      <c r="F224" s="65"/>
      <c r="G224" s="66"/>
      <c r="H224" s="66"/>
      <c r="I224" s="65"/>
      <c r="J224" s="65"/>
      <c r="K224" s="90"/>
      <c r="L224" s="66"/>
      <c r="M224" s="72">
        <v>233020204</v>
      </c>
      <c r="N224" s="47" t="s">
        <v>2298</v>
      </c>
      <c r="O224" s="76">
        <v>0</v>
      </c>
      <c r="P224" s="63">
        <v>0</v>
      </c>
      <c r="Q224" s="63">
        <v>0</v>
      </c>
      <c r="R224" s="76">
        <v>0</v>
      </c>
      <c r="S224" s="63">
        <v>0</v>
      </c>
      <c r="T224" s="63">
        <v>0</v>
      </c>
      <c r="U224" s="63">
        <v>0</v>
      </c>
      <c r="V224" s="76">
        <v>0</v>
      </c>
      <c r="W224" s="27"/>
      <c r="X224" s="47"/>
      <c r="Y224" s="65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</row>
    <row r="225" ht="14.25" spans="1:256">
      <c r="A225" s="27">
        <v>1030102</v>
      </c>
      <c r="B225" s="47" t="s">
        <v>2299</v>
      </c>
      <c r="C225" s="11">
        <v>0</v>
      </c>
      <c r="D225" s="11">
        <v>0</v>
      </c>
      <c r="E225" s="11">
        <v>0</v>
      </c>
      <c r="F225" s="68">
        <v>0</v>
      </c>
      <c r="G225" s="11">
        <v>0</v>
      </c>
      <c r="H225" s="11">
        <v>0</v>
      </c>
      <c r="I225" s="11">
        <v>0</v>
      </c>
      <c r="J225" s="68">
        <v>0</v>
      </c>
      <c r="K225" s="11">
        <v>0</v>
      </c>
      <c r="L225" s="11">
        <v>0</v>
      </c>
      <c r="M225" s="72">
        <v>21562</v>
      </c>
      <c r="N225" s="47" t="s">
        <v>2300</v>
      </c>
      <c r="O225" s="11">
        <v>0</v>
      </c>
      <c r="P225" s="68">
        <v>0</v>
      </c>
      <c r="Q225" s="68">
        <v>0</v>
      </c>
      <c r="R225" s="11">
        <v>0</v>
      </c>
      <c r="S225" s="11">
        <v>0</v>
      </c>
      <c r="T225" s="68">
        <v>0</v>
      </c>
      <c r="U225" s="68">
        <v>0</v>
      </c>
      <c r="V225" s="11">
        <v>0</v>
      </c>
      <c r="W225" s="27">
        <v>1030102</v>
      </c>
      <c r="X225" s="47" t="s">
        <v>2301</v>
      </c>
      <c r="Y225" s="11">
        <v>0</v>
      </c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</row>
    <row r="226" ht="14.25" spans="1:256">
      <c r="A226" s="27">
        <v>103010201</v>
      </c>
      <c r="B226" s="27" t="s">
        <v>2302</v>
      </c>
      <c r="C226" s="38">
        <v>0</v>
      </c>
      <c r="D226" s="38">
        <v>0</v>
      </c>
      <c r="E226" s="14">
        <v>0</v>
      </c>
      <c r="F226" s="63">
        <v>0</v>
      </c>
      <c r="G226" s="38">
        <v>0</v>
      </c>
      <c r="H226" s="14">
        <v>0</v>
      </c>
      <c r="I226" s="14">
        <v>0</v>
      </c>
      <c r="J226" s="63">
        <v>0</v>
      </c>
      <c r="K226" s="71">
        <v>0</v>
      </c>
      <c r="L226" s="38">
        <v>0</v>
      </c>
      <c r="M226" s="72">
        <v>2156201</v>
      </c>
      <c r="N226" s="27" t="s">
        <v>2303</v>
      </c>
      <c r="O226" s="38">
        <v>0</v>
      </c>
      <c r="P226" s="63">
        <v>0</v>
      </c>
      <c r="Q226" s="63">
        <v>0</v>
      </c>
      <c r="R226" s="76">
        <v>0</v>
      </c>
      <c r="S226" s="63">
        <v>0</v>
      </c>
      <c r="T226" s="63">
        <v>0</v>
      </c>
      <c r="U226" s="63">
        <v>0</v>
      </c>
      <c r="V226" s="38">
        <v>0</v>
      </c>
      <c r="W226" s="27">
        <v>103010201</v>
      </c>
      <c r="X226" s="27" t="s">
        <v>2304</v>
      </c>
      <c r="Y226" s="38">
        <v>0</v>
      </c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</row>
    <row r="227" ht="14.25" spans="1:256">
      <c r="A227" s="27">
        <v>103010202</v>
      </c>
      <c r="B227" s="27" t="s">
        <v>2305</v>
      </c>
      <c r="C227" s="38">
        <v>0</v>
      </c>
      <c r="D227" s="38">
        <v>0</v>
      </c>
      <c r="E227" s="14">
        <v>0</v>
      </c>
      <c r="F227" s="63">
        <v>0</v>
      </c>
      <c r="G227" s="38">
        <v>0</v>
      </c>
      <c r="H227" s="14">
        <v>0</v>
      </c>
      <c r="I227" s="14">
        <v>0</v>
      </c>
      <c r="J227" s="63">
        <v>0</v>
      </c>
      <c r="K227" s="71">
        <v>0</v>
      </c>
      <c r="L227" s="38">
        <v>0</v>
      </c>
      <c r="M227" s="72">
        <v>2156202</v>
      </c>
      <c r="N227" s="27" t="s">
        <v>2306</v>
      </c>
      <c r="O227" s="38">
        <v>0</v>
      </c>
      <c r="P227" s="63">
        <v>0</v>
      </c>
      <c r="Q227" s="63">
        <v>0</v>
      </c>
      <c r="R227" s="76">
        <v>0</v>
      </c>
      <c r="S227" s="63">
        <v>0</v>
      </c>
      <c r="T227" s="63">
        <v>0</v>
      </c>
      <c r="U227" s="63">
        <v>0</v>
      </c>
      <c r="V227" s="38">
        <v>0</v>
      </c>
      <c r="W227" s="27">
        <v>103010202</v>
      </c>
      <c r="X227" s="27" t="s">
        <v>2307</v>
      </c>
      <c r="Y227" s="38">
        <v>0</v>
      </c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ht="14.25" spans="1:256">
      <c r="A228" s="27"/>
      <c r="B228" s="47"/>
      <c r="C228" s="65"/>
      <c r="D228" s="65"/>
      <c r="E228" s="65"/>
      <c r="F228" s="65"/>
      <c r="G228" s="66"/>
      <c r="H228" s="66"/>
      <c r="I228" s="65"/>
      <c r="J228" s="65"/>
      <c r="K228" s="90"/>
      <c r="L228" s="66"/>
      <c r="M228" s="72">
        <v>2156299</v>
      </c>
      <c r="N228" s="27" t="s">
        <v>2308</v>
      </c>
      <c r="O228" s="76">
        <v>0</v>
      </c>
      <c r="P228" s="63">
        <v>0</v>
      </c>
      <c r="Q228" s="63">
        <v>0</v>
      </c>
      <c r="R228" s="76">
        <v>0</v>
      </c>
      <c r="S228" s="63">
        <v>0</v>
      </c>
      <c r="T228" s="63">
        <v>0</v>
      </c>
      <c r="U228" s="63">
        <v>0</v>
      </c>
      <c r="V228" s="76">
        <v>0</v>
      </c>
      <c r="W228" s="27"/>
      <c r="X228" s="27"/>
      <c r="Y228" s="65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</row>
    <row r="229" ht="14.25" spans="1:256">
      <c r="A229" s="27">
        <v>1030173</v>
      </c>
      <c r="B229" s="47" t="s">
        <v>2309</v>
      </c>
      <c r="C229" s="38">
        <v>0</v>
      </c>
      <c r="D229" s="38">
        <v>0</v>
      </c>
      <c r="E229" s="14">
        <v>0</v>
      </c>
      <c r="F229" s="63">
        <v>0</v>
      </c>
      <c r="G229" s="38">
        <v>0</v>
      </c>
      <c r="H229" s="14">
        <v>0</v>
      </c>
      <c r="I229" s="14">
        <v>0</v>
      </c>
      <c r="J229" s="63">
        <v>0</v>
      </c>
      <c r="K229" s="71">
        <v>0</v>
      </c>
      <c r="L229" s="38">
        <v>0</v>
      </c>
      <c r="M229" s="72">
        <v>21564</v>
      </c>
      <c r="N229" s="47" t="s">
        <v>2310</v>
      </c>
      <c r="O229" s="11">
        <v>0</v>
      </c>
      <c r="P229" s="68">
        <v>0</v>
      </c>
      <c r="Q229" s="68">
        <v>0</v>
      </c>
      <c r="R229" s="11">
        <v>0</v>
      </c>
      <c r="S229" s="11">
        <v>0</v>
      </c>
      <c r="T229" s="68">
        <v>0</v>
      </c>
      <c r="U229" s="68">
        <v>0</v>
      </c>
      <c r="V229" s="11">
        <v>0</v>
      </c>
      <c r="W229" s="27">
        <v>1030173</v>
      </c>
      <c r="X229" s="47" t="s">
        <v>2311</v>
      </c>
      <c r="Y229" s="11">
        <v>0</v>
      </c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</row>
    <row r="230" ht="14.25" spans="1:256">
      <c r="A230" s="27"/>
      <c r="B230" s="47"/>
      <c r="C230" s="65"/>
      <c r="D230" s="65"/>
      <c r="E230" s="65"/>
      <c r="F230" s="65"/>
      <c r="G230" s="66"/>
      <c r="H230" s="66"/>
      <c r="I230" s="65"/>
      <c r="J230" s="65"/>
      <c r="K230" s="90"/>
      <c r="L230" s="66"/>
      <c r="M230" s="72">
        <v>2156401</v>
      </c>
      <c r="N230" s="27" t="s">
        <v>2312</v>
      </c>
      <c r="O230" s="38">
        <v>0</v>
      </c>
      <c r="P230" s="63">
        <v>0</v>
      </c>
      <c r="Q230" s="63">
        <v>0</v>
      </c>
      <c r="R230" s="76">
        <v>0</v>
      </c>
      <c r="S230" s="63">
        <v>0</v>
      </c>
      <c r="T230" s="63">
        <v>0</v>
      </c>
      <c r="U230" s="63">
        <v>0</v>
      </c>
      <c r="V230" s="38">
        <v>0</v>
      </c>
      <c r="W230" s="27"/>
      <c r="X230" s="27"/>
      <c r="Y230" s="41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</row>
    <row r="231" ht="14.25" spans="1:256">
      <c r="A231" s="27"/>
      <c r="B231" s="47"/>
      <c r="C231" s="65"/>
      <c r="D231" s="65"/>
      <c r="E231" s="65"/>
      <c r="F231" s="65"/>
      <c r="G231" s="66"/>
      <c r="H231" s="66"/>
      <c r="I231" s="65"/>
      <c r="J231" s="65"/>
      <c r="K231" s="90"/>
      <c r="L231" s="66"/>
      <c r="M231" s="72">
        <v>2156402</v>
      </c>
      <c r="N231" s="27" t="s">
        <v>2313</v>
      </c>
      <c r="O231" s="76">
        <v>0</v>
      </c>
      <c r="P231" s="63">
        <v>0</v>
      </c>
      <c r="Q231" s="63">
        <v>0</v>
      </c>
      <c r="R231" s="76">
        <v>0</v>
      </c>
      <c r="S231" s="63">
        <v>0</v>
      </c>
      <c r="T231" s="63">
        <v>0</v>
      </c>
      <c r="U231" s="63">
        <v>0</v>
      </c>
      <c r="V231" s="76">
        <v>0</v>
      </c>
      <c r="W231" s="27"/>
      <c r="X231" s="27"/>
      <c r="Y231" s="41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</row>
    <row r="232" ht="14.25" spans="1:256">
      <c r="A232" s="27">
        <v>1030121</v>
      </c>
      <c r="B232" s="47" t="s">
        <v>2314</v>
      </c>
      <c r="C232" s="38">
        <v>0</v>
      </c>
      <c r="D232" s="38">
        <v>0</v>
      </c>
      <c r="E232" s="14">
        <v>90</v>
      </c>
      <c r="F232" s="63">
        <v>0</v>
      </c>
      <c r="G232" s="38">
        <v>0</v>
      </c>
      <c r="H232" s="14">
        <v>0</v>
      </c>
      <c r="I232" s="14">
        <v>0</v>
      </c>
      <c r="J232" s="63">
        <v>0</v>
      </c>
      <c r="K232" s="71">
        <v>0</v>
      </c>
      <c r="L232" s="38">
        <v>0</v>
      </c>
      <c r="M232" s="72">
        <v>21660</v>
      </c>
      <c r="N232" s="47" t="s">
        <v>2315</v>
      </c>
      <c r="O232" s="11">
        <v>90</v>
      </c>
      <c r="P232" s="68">
        <v>0</v>
      </c>
      <c r="Q232" s="68">
        <v>0</v>
      </c>
      <c r="R232" s="11">
        <v>0</v>
      </c>
      <c r="S232" s="11">
        <v>0</v>
      </c>
      <c r="T232" s="68">
        <v>0</v>
      </c>
      <c r="U232" s="68">
        <v>0</v>
      </c>
      <c r="V232" s="11">
        <v>0</v>
      </c>
      <c r="W232" s="27">
        <v>1030121</v>
      </c>
      <c r="X232" s="47" t="s">
        <v>2316</v>
      </c>
      <c r="Y232" s="11">
        <v>0</v>
      </c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</row>
    <row r="233" ht="14.25" spans="1:256">
      <c r="A233" s="27"/>
      <c r="B233" s="47"/>
      <c r="C233" s="65"/>
      <c r="D233" s="65"/>
      <c r="E233" s="65"/>
      <c r="F233" s="65"/>
      <c r="G233" s="66"/>
      <c r="H233" s="66"/>
      <c r="I233" s="65" t="s">
        <v>1280</v>
      </c>
      <c r="J233" s="65"/>
      <c r="K233" s="90"/>
      <c r="L233" s="66"/>
      <c r="M233" s="72">
        <v>2166001</v>
      </c>
      <c r="N233" s="27" t="s">
        <v>2317</v>
      </c>
      <c r="O233" s="38">
        <v>0</v>
      </c>
      <c r="P233" s="63">
        <v>0</v>
      </c>
      <c r="Q233" s="63">
        <v>0</v>
      </c>
      <c r="R233" s="76">
        <v>0</v>
      </c>
      <c r="S233" s="63">
        <v>0</v>
      </c>
      <c r="T233" s="63">
        <v>0</v>
      </c>
      <c r="U233" s="63">
        <v>0</v>
      </c>
      <c r="V233" s="38">
        <v>0</v>
      </c>
      <c r="W233" s="27"/>
      <c r="X233" s="47"/>
      <c r="Y233" s="65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</row>
    <row r="234" ht="14.25" spans="1:256">
      <c r="A234" s="27"/>
      <c r="B234" s="47"/>
      <c r="C234" s="65"/>
      <c r="D234" s="65"/>
      <c r="E234" s="65"/>
      <c r="F234" s="65"/>
      <c r="G234" s="66"/>
      <c r="H234" s="66"/>
      <c r="I234" s="65"/>
      <c r="J234" s="65"/>
      <c r="K234" s="90"/>
      <c r="L234" s="66"/>
      <c r="M234" s="72">
        <v>2166002</v>
      </c>
      <c r="N234" s="27" t="s">
        <v>2318</v>
      </c>
      <c r="O234" s="38">
        <v>0</v>
      </c>
      <c r="P234" s="63">
        <v>0</v>
      </c>
      <c r="Q234" s="63">
        <v>0</v>
      </c>
      <c r="R234" s="76">
        <v>0</v>
      </c>
      <c r="S234" s="63">
        <v>0</v>
      </c>
      <c r="T234" s="63">
        <v>0</v>
      </c>
      <c r="U234" s="63">
        <v>0</v>
      </c>
      <c r="V234" s="38">
        <v>0</v>
      </c>
      <c r="W234" s="27"/>
      <c r="X234" s="47"/>
      <c r="Y234" s="65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</row>
    <row r="235" ht="14.25" spans="1:256">
      <c r="A235" s="27"/>
      <c r="B235" s="47"/>
      <c r="C235" s="65"/>
      <c r="D235" s="65"/>
      <c r="E235" s="65"/>
      <c r="F235" s="65"/>
      <c r="G235" s="66"/>
      <c r="H235" s="66"/>
      <c r="I235" s="65"/>
      <c r="J235" s="65"/>
      <c r="K235" s="90"/>
      <c r="L235" s="66"/>
      <c r="M235" s="72">
        <v>2166003</v>
      </c>
      <c r="N235" s="27" t="s">
        <v>2319</v>
      </c>
      <c r="O235" s="38">
        <v>0</v>
      </c>
      <c r="P235" s="63">
        <v>0</v>
      </c>
      <c r="Q235" s="63">
        <v>0</v>
      </c>
      <c r="R235" s="76">
        <v>0</v>
      </c>
      <c r="S235" s="63">
        <v>0</v>
      </c>
      <c r="T235" s="63">
        <v>0</v>
      </c>
      <c r="U235" s="63">
        <v>0</v>
      </c>
      <c r="V235" s="38">
        <v>0</v>
      </c>
      <c r="W235" s="27"/>
      <c r="X235" s="47"/>
      <c r="Y235" s="65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</row>
    <row r="236" ht="14.25" spans="1:256">
      <c r="A236" s="27"/>
      <c r="B236" s="47"/>
      <c r="C236" s="65"/>
      <c r="D236" s="65"/>
      <c r="E236" s="65"/>
      <c r="F236" s="65"/>
      <c r="G236" s="66"/>
      <c r="H236" s="66"/>
      <c r="I236" s="65"/>
      <c r="J236" s="65"/>
      <c r="K236" s="90"/>
      <c r="L236" s="66"/>
      <c r="M236" s="72">
        <v>2166004</v>
      </c>
      <c r="N236" s="27" t="s">
        <v>2320</v>
      </c>
      <c r="O236" s="38">
        <v>90</v>
      </c>
      <c r="P236" s="63">
        <v>0</v>
      </c>
      <c r="Q236" s="63">
        <v>0</v>
      </c>
      <c r="R236" s="76">
        <v>0</v>
      </c>
      <c r="S236" s="63">
        <v>0</v>
      </c>
      <c r="T236" s="63">
        <v>0</v>
      </c>
      <c r="U236" s="63">
        <v>0</v>
      </c>
      <c r="V236" s="38">
        <v>0</v>
      </c>
      <c r="W236" s="27"/>
      <c r="X236" s="47"/>
      <c r="Y236" s="65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</row>
    <row r="237" ht="14.25" spans="1:256">
      <c r="A237" s="27"/>
      <c r="B237" s="47"/>
      <c r="C237" s="65"/>
      <c r="D237" s="65"/>
      <c r="E237" s="65"/>
      <c r="F237" s="65"/>
      <c r="G237" s="66"/>
      <c r="H237" s="66"/>
      <c r="I237" s="65"/>
      <c r="J237" s="65"/>
      <c r="K237" s="90"/>
      <c r="L237" s="66"/>
      <c r="M237" s="72">
        <v>2166099</v>
      </c>
      <c r="N237" s="27" t="s">
        <v>2321</v>
      </c>
      <c r="O237" s="76">
        <v>0</v>
      </c>
      <c r="P237" s="63">
        <v>0</v>
      </c>
      <c r="Q237" s="63">
        <v>0</v>
      </c>
      <c r="R237" s="76">
        <v>0</v>
      </c>
      <c r="S237" s="63">
        <v>0</v>
      </c>
      <c r="T237" s="63">
        <v>0</v>
      </c>
      <c r="U237" s="63">
        <v>0</v>
      </c>
      <c r="V237" s="76">
        <v>0</v>
      </c>
      <c r="W237" s="27"/>
      <c r="X237" s="47"/>
      <c r="Y237" s="65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</row>
    <row r="238" ht="14.25" spans="1:256">
      <c r="A238" s="27">
        <v>1030153</v>
      </c>
      <c r="B238" s="47" t="s">
        <v>2322</v>
      </c>
      <c r="C238" s="38">
        <v>0</v>
      </c>
      <c r="D238" s="38">
        <v>0</v>
      </c>
      <c r="E238" s="14">
        <v>0</v>
      </c>
      <c r="F238" s="63">
        <v>0</v>
      </c>
      <c r="G238" s="38">
        <v>0</v>
      </c>
      <c r="H238" s="14">
        <v>0</v>
      </c>
      <c r="I238" s="14">
        <v>0</v>
      </c>
      <c r="J238" s="63">
        <v>0</v>
      </c>
      <c r="K238" s="71">
        <v>0</v>
      </c>
      <c r="L238" s="38">
        <v>0</v>
      </c>
      <c r="M238" s="72">
        <v>2170402</v>
      </c>
      <c r="N238" s="47" t="s">
        <v>2323</v>
      </c>
      <c r="O238" s="38">
        <v>0</v>
      </c>
      <c r="P238" s="63">
        <v>0</v>
      </c>
      <c r="Q238" s="63">
        <v>0</v>
      </c>
      <c r="R238" s="76">
        <v>0</v>
      </c>
      <c r="S238" s="63">
        <v>0</v>
      </c>
      <c r="T238" s="63">
        <v>0</v>
      </c>
      <c r="U238" s="63">
        <v>0</v>
      </c>
      <c r="V238" s="38">
        <v>0</v>
      </c>
      <c r="W238" s="27">
        <v>1030153</v>
      </c>
      <c r="X238" s="47" t="s">
        <v>2324</v>
      </c>
      <c r="Y238" s="11">
        <v>0</v>
      </c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</row>
    <row r="239" ht="14.25" spans="1:256">
      <c r="A239" s="27">
        <v>1030154</v>
      </c>
      <c r="B239" s="47" t="s">
        <v>2325</v>
      </c>
      <c r="C239" s="38">
        <v>0</v>
      </c>
      <c r="D239" s="38">
        <v>0</v>
      </c>
      <c r="E239" s="14">
        <v>0</v>
      </c>
      <c r="F239" s="63">
        <v>0</v>
      </c>
      <c r="G239" s="38">
        <v>0</v>
      </c>
      <c r="H239" s="14">
        <v>0</v>
      </c>
      <c r="I239" s="14">
        <v>0</v>
      </c>
      <c r="J239" s="63">
        <v>0</v>
      </c>
      <c r="K239" s="71">
        <v>0</v>
      </c>
      <c r="L239" s="38">
        <v>0</v>
      </c>
      <c r="M239" s="72">
        <v>2170403</v>
      </c>
      <c r="N239" s="47" t="s">
        <v>2326</v>
      </c>
      <c r="O239" s="38">
        <v>0</v>
      </c>
      <c r="P239" s="63">
        <v>0</v>
      </c>
      <c r="Q239" s="63">
        <v>0</v>
      </c>
      <c r="R239" s="76">
        <v>0</v>
      </c>
      <c r="S239" s="63">
        <v>0</v>
      </c>
      <c r="T239" s="63">
        <v>0</v>
      </c>
      <c r="U239" s="63">
        <v>0</v>
      </c>
      <c r="V239" s="38">
        <v>0</v>
      </c>
      <c r="W239" s="27">
        <v>1030154</v>
      </c>
      <c r="X239" s="47" t="s">
        <v>2327</v>
      </c>
      <c r="Y239" s="11">
        <v>0</v>
      </c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</row>
    <row r="240" ht="14.25" spans="1:256">
      <c r="A240" s="27">
        <v>1039910</v>
      </c>
      <c r="B240" s="47" t="s">
        <v>2328</v>
      </c>
      <c r="C240" s="11">
        <v>0</v>
      </c>
      <c r="D240" s="11">
        <v>0</v>
      </c>
      <c r="E240" s="11">
        <v>4</v>
      </c>
      <c r="F240" s="68">
        <v>0</v>
      </c>
      <c r="G240" s="11">
        <v>0</v>
      </c>
      <c r="H240" s="11">
        <v>0</v>
      </c>
      <c r="I240" s="11">
        <v>0</v>
      </c>
      <c r="J240" s="68">
        <v>0</v>
      </c>
      <c r="K240" s="12">
        <v>0</v>
      </c>
      <c r="L240" s="12">
        <v>0</v>
      </c>
      <c r="M240" s="72">
        <v>22908</v>
      </c>
      <c r="N240" s="47" t="s">
        <v>2329</v>
      </c>
      <c r="O240" s="11">
        <v>4</v>
      </c>
      <c r="P240" s="68">
        <v>0</v>
      </c>
      <c r="Q240" s="68">
        <v>0</v>
      </c>
      <c r="R240" s="11">
        <v>0</v>
      </c>
      <c r="S240" s="11">
        <v>0</v>
      </c>
      <c r="T240" s="68">
        <v>0</v>
      </c>
      <c r="U240" s="68">
        <v>0</v>
      </c>
      <c r="V240" s="11">
        <v>0</v>
      </c>
      <c r="W240" s="27">
        <v>1039910</v>
      </c>
      <c r="X240" s="47" t="s">
        <v>2328</v>
      </c>
      <c r="Y240" s="11">
        <v>0</v>
      </c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</row>
    <row r="241" ht="14.25" spans="1:256">
      <c r="A241" s="27">
        <v>103991001</v>
      </c>
      <c r="B241" s="27" t="s">
        <v>2330</v>
      </c>
      <c r="C241" s="38">
        <v>0</v>
      </c>
      <c r="D241" s="38">
        <v>0</v>
      </c>
      <c r="E241" s="14">
        <v>0</v>
      </c>
      <c r="F241" s="63">
        <v>0</v>
      </c>
      <c r="G241" s="74">
        <v>0</v>
      </c>
      <c r="H241" s="14">
        <v>0</v>
      </c>
      <c r="I241" s="14">
        <v>0</v>
      </c>
      <c r="J241" s="63">
        <v>0</v>
      </c>
      <c r="K241" s="71">
        <v>0</v>
      </c>
      <c r="L241" s="38">
        <v>0</v>
      </c>
      <c r="M241" s="72">
        <v>2290802</v>
      </c>
      <c r="N241" s="27" t="s">
        <v>2331</v>
      </c>
      <c r="O241" s="38">
        <v>0</v>
      </c>
      <c r="P241" s="63">
        <v>0</v>
      </c>
      <c r="Q241" s="63">
        <v>0</v>
      </c>
      <c r="R241" s="76">
        <v>0</v>
      </c>
      <c r="S241" s="63">
        <v>0</v>
      </c>
      <c r="T241" s="63">
        <v>0</v>
      </c>
      <c r="U241" s="63">
        <v>0</v>
      </c>
      <c r="V241" s="38">
        <v>0</v>
      </c>
      <c r="W241" s="27">
        <v>103991001</v>
      </c>
      <c r="X241" s="27" t="s">
        <v>2330</v>
      </c>
      <c r="Y241" s="38">
        <v>0</v>
      </c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</row>
    <row r="242" ht="14.25" spans="1:256">
      <c r="A242" s="27">
        <v>103991002</v>
      </c>
      <c r="B242" s="27" t="s">
        <v>2332</v>
      </c>
      <c r="C242" s="38">
        <v>0</v>
      </c>
      <c r="D242" s="38">
        <v>0</v>
      </c>
      <c r="E242" s="14">
        <v>0</v>
      </c>
      <c r="F242" s="88">
        <v>0</v>
      </c>
      <c r="G242" s="38">
        <v>0</v>
      </c>
      <c r="H242" s="37">
        <v>0</v>
      </c>
      <c r="I242" s="14">
        <v>0</v>
      </c>
      <c r="J242" s="63">
        <v>0</v>
      </c>
      <c r="K242" s="71">
        <v>0</v>
      </c>
      <c r="L242" s="38">
        <v>0</v>
      </c>
      <c r="M242" s="72">
        <v>2290803</v>
      </c>
      <c r="N242" s="27" t="s">
        <v>2333</v>
      </c>
      <c r="O242" s="38">
        <v>0</v>
      </c>
      <c r="P242" s="63">
        <v>0</v>
      </c>
      <c r="Q242" s="63">
        <v>0</v>
      </c>
      <c r="R242" s="76">
        <v>0</v>
      </c>
      <c r="S242" s="63">
        <v>0</v>
      </c>
      <c r="T242" s="63">
        <v>0</v>
      </c>
      <c r="U242" s="63">
        <v>0</v>
      </c>
      <c r="V242" s="38">
        <v>0</v>
      </c>
      <c r="W242" s="27">
        <v>103991002</v>
      </c>
      <c r="X242" s="27" t="s">
        <v>2332</v>
      </c>
      <c r="Y242" s="38">
        <v>0</v>
      </c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</row>
    <row r="243" ht="14.25" spans="1:256">
      <c r="A243" s="27">
        <v>103991003</v>
      </c>
      <c r="B243" s="27" t="s">
        <v>2334</v>
      </c>
      <c r="C243" s="38">
        <v>0</v>
      </c>
      <c r="D243" s="38">
        <v>0</v>
      </c>
      <c r="E243" s="14">
        <v>0</v>
      </c>
      <c r="F243" s="63">
        <v>0</v>
      </c>
      <c r="G243" s="64">
        <v>0</v>
      </c>
      <c r="H243" s="14">
        <v>0</v>
      </c>
      <c r="I243" s="14">
        <v>0</v>
      </c>
      <c r="J243" s="63">
        <v>0</v>
      </c>
      <c r="K243" s="71">
        <v>0</v>
      </c>
      <c r="L243" s="38">
        <v>0</v>
      </c>
      <c r="M243" s="72">
        <v>2290804</v>
      </c>
      <c r="N243" s="27" t="s">
        <v>2335</v>
      </c>
      <c r="O243" s="38">
        <v>0</v>
      </c>
      <c r="P243" s="63">
        <v>0</v>
      </c>
      <c r="Q243" s="63">
        <v>0</v>
      </c>
      <c r="R243" s="76">
        <v>0</v>
      </c>
      <c r="S243" s="63">
        <v>0</v>
      </c>
      <c r="T243" s="63">
        <v>0</v>
      </c>
      <c r="U243" s="63">
        <v>0</v>
      </c>
      <c r="V243" s="38">
        <v>0</v>
      </c>
      <c r="W243" s="27">
        <v>103991003</v>
      </c>
      <c r="X243" s="27" t="s">
        <v>2334</v>
      </c>
      <c r="Y243" s="38">
        <v>0</v>
      </c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</row>
    <row r="244" ht="14.25" spans="1:256">
      <c r="A244" s="27">
        <v>103991004</v>
      </c>
      <c r="B244" s="27" t="s">
        <v>2336</v>
      </c>
      <c r="C244" s="38">
        <v>0</v>
      </c>
      <c r="D244" s="38">
        <v>0</v>
      </c>
      <c r="E244" s="14">
        <v>0</v>
      </c>
      <c r="F244" s="63">
        <v>0</v>
      </c>
      <c r="G244" s="38">
        <v>0</v>
      </c>
      <c r="H244" s="14">
        <v>0</v>
      </c>
      <c r="I244" s="14">
        <v>0</v>
      </c>
      <c r="J244" s="63">
        <v>0</v>
      </c>
      <c r="K244" s="71">
        <v>0</v>
      </c>
      <c r="L244" s="38">
        <v>0</v>
      </c>
      <c r="M244" s="72">
        <v>2290805</v>
      </c>
      <c r="N244" s="27" t="s">
        <v>2337</v>
      </c>
      <c r="O244" s="38">
        <v>0</v>
      </c>
      <c r="P244" s="63">
        <v>0</v>
      </c>
      <c r="Q244" s="63">
        <v>0</v>
      </c>
      <c r="R244" s="76">
        <v>0</v>
      </c>
      <c r="S244" s="63">
        <v>0</v>
      </c>
      <c r="T244" s="63">
        <v>0</v>
      </c>
      <c r="U244" s="63">
        <v>0</v>
      </c>
      <c r="V244" s="38">
        <v>0</v>
      </c>
      <c r="W244" s="27">
        <v>103991004</v>
      </c>
      <c r="X244" s="27" t="s">
        <v>2336</v>
      </c>
      <c r="Y244" s="38">
        <v>0</v>
      </c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</row>
    <row r="245" ht="14.25" spans="1:256">
      <c r="A245" s="27">
        <v>103991005</v>
      </c>
      <c r="B245" s="27" t="s">
        <v>2338</v>
      </c>
      <c r="C245" s="38">
        <v>0</v>
      </c>
      <c r="D245" s="38">
        <v>0</v>
      </c>
      <c r="E245" s="14">
        <v>0</v>
      </c>
      <c r="F245" s="63">
        <v>0</v>
      </c>
      <c r="G245" s="38">
        <v>0</v>
      </c>
      <c r="H245" s="14">
        <v>0</v>
      </c>
      <c r="I245" s="14">
        <v>0</v>
      </c>
      <c r="J245" s="63">
        <v>0</v>
      </c>
      <c r="K245" s="71">
        <v>0</v>
      </c>
      <c r="L245" s="38">
        <v>0</v>
      </c>
      <c r="M245" s="72">
        <v>2290806</v>
      </c>
      <c r="N245" s="27" t="s">
        <v>2339</v>
      </c>
      <c r="O245" s="38">
        <v>0</v>
      </c>
      <c r="P245" s="63">
        <v>0</v>
      </c>
      <c r="Q245" s="63">
        <v>0</v>
      </c>
      <c r="R245" s="76">
        <v>0</v>
      </c>
      <c r="S245" s="63">
        <v>0</v>
      </c>
      <c r="T245" s="63">
        <v>0</v>
      </c>
      <c r="U245" s="63">
        <v>0</v>
      </c>
      <c r="V245" s="38">
        <v>0</v>
      </c>
      <c r="W245" s="27">
        <v>103991005</v>
      </c>
      <c r="X245" s="27" t="s">
        <v>2338</v>
      </c>
      <c r="Y245" s="38">
        <v>0</v>
      </c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</row>
    <row r="246" ht="14.25" spans="1:256">
      <c r="A246" s="27">
        <v>103991006</v>
      </c>
      <c r="B246" s="27" t="s">
        <v>2340</v>
      </c>
      <c r="C246" s="38">
        <v>0</v>
      </c>
      <c r="D246" s="38">
        <v>0</v>
      </c>
      <c r="E246" s="14">
        <v>0</v>
      </c>
      <c r="F246" s="63">
        <v>0</v>
      </c>
      <c r="G246" s="38">
        <v>0</v>
      </c>
      <c r="H246" s="14">
        <v>0</v>
      </c>
      <c r="I246" s="14">
        <v>0</v>
      </c>
      <c r="J246" s="63">
        <v>0</v>
      </c>
      <c r="K246" s="71">
        <v>0</v>
      </c>
      <c r="L246" s="38">
        <v>0</v>
      </c>
      <c r="M246" s="72">
        <v>2290807</v>
      </c>
      <c r="N246" s="27" t="s">
        <v>2341</v>
      </c>
      <c r="O246" s="38">
        <v>0</v>
      </c>
      <c r="P246" s="63">
        <v>0</v>
      </c>
      <c r="Q246" s="63">
        <v>0</v>
      </c>
      <c r="R246" s="76">
        <v>0</v>
      </c>
      <c r="S246" s="63">
        <v>0</v>
      </c>
      <c r="T246" s="63">
        <v>0</v>
      </c>
      <c r="U246" s="63">
        <v>0</v>
      </c>
      <c r="V246" s="38">
        <v>0</v>
      </c>
      <c r="W246" s="27">
        <v>103991006</v>
      </c>
      <c r="X246" s="27" t="s">
        <v>2340</v>
      </c>
      <c r="Y246" s="38">
        <v>0</v>
      </c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</row>
    <row r="247" ht="14.25" spans="1:256">
      <c r="A247" s="27">
        <v>103991007</v>
      </c>
      <c r="B247" s="27" t="s">
        <v>2342</v>
      </c>
      <c r="C247" s="38">
        <v>0</v>
      </c>
      <c r="D247" s="38">
        <v>0</v>
      </c>
      <c r="E247" s="14">
        <v>4</v>
      </c>
      <c r="F247" s="63">
        <v>0</v>
      </c>
      <c r="G247" s="38">
        <v>0</v>
      </c>
      <c r="H247" s="14">
        <v>0</v>
      </c>
      <c r="I247" s="14">
        <v>0</v>
      </c>
      <c r="J247" s="63">
        <v>0</v>
      </c>
      <c r="K247" s="71">
        <v>0</v>
      </c>
      <c r="L247" s="38">
        <v>0</v>
      </c>
      <c r="M247" s="72">
        <v>2290808</v>
      </c>
      <c r="N247" s="27" t="s">
        <v>2343</v>
      </c>
      <c r="O247" s="38">
        <v>4</v>
      </c>
      <c r="P247" s="63">
        <v>0</v>
      </c>
      <c r="Q247" s="63">
        <v>0</v>
      </c>
      <c r="R247" s="76">
        <v>0</v>
      </c>
      <c r="S247" s="63">
        <v>0</v>
      </c>
      <c r="T247" s="63">
        <v>0</v>
      </c>
      <c r="U247" s="63">
        <v>0</v>
      </c>
      <c r="V247" s="38">
        <v>0</v>
      </c>
      <c r="W247" s="27">
        <v>103991007</v>
      </c>
      <c r="X247" s="27" t="s">
        <v>2344</v>
      </c>
      <c r="Y247" s="38">
        <v>0</v>
      </c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</row>
    <row r="248" ht="14.25" spans="1:256">
      <c r="A248" s="27"/>
      <c r="B248" s="27"/>
      <c r="C248" s="65"/>
      <c r="D248" s="65"/>
      <c r="E248" s="65"/>
      <c r="F248" s="65"/>
      <c r="G248" s="66"/>
      <c r="H248" s="66"/>
      <c r="I248" s="65"/>
      <c r="J248" s="65"/>
      <c r="K248" s="90"/>
      <c r="L248" s="66"/>
      <c r="M248" s="72">
        <v>2290899</v>
      </c>
      <c r="N248" s="27" t="s">
        <v>2345</v>
      </c>
      <c r="O248" s="76">
        <v>0</v>
      </c>
      <c r="P248" s="63">
        <v>0</v>
      </c>
      <c r="Q248" s="63">
        <v>0</v>
      </c>
      <c r="R248" s="76">
        <v>0</v>
      </c>
      <c r="S248" s="63">
        <v>0</v>
      </c>
      <c r="T248" s="63">
        <v>0</v>
      </c>
      <c r="U248" s="63">
        <v>0</v>
      </c>
      <c r="V248" s="76">
        <v>0</v>
      </c>
      <c r="W248" s="27"/>
      <c r="X248" s="27"/>
      <c r="Y248" s="41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</row>
    <row r="249" ht="14.25" spans="1:256">
      <c r="A249" s="27">
        <v>1030155</v>
      </c>
      <c r="B249" s="47" t="s">
        <v>2346</v>
      </c>
      <c r="C249" s="11">
        <v>0</v>
      </c>
      <c r="D249" s="11">
        <v>0</v>
      </c>
      <c r="E249" s="11">
        <v>1904</v>
      </c>
      <c r="F249" s="68">
        <v>0</v>
      </c>
      <c r="G249" s="11">
        <v>0</v>
      </c>
      <c r="H249" s="11">
        <v>0</v>
      </c>
      <c r="I249" s="11">
        <v>0</v>
      </c>
      <c r="J249" s="68">
        <v>0</v>
      </c>
      <c r="K249" s="11">
        <v>0</v>
      </c>
      <c r="L249" s="80">
        <v>0</v>
      </c>
      <c r="M249" s="70"/>
      <c r="N249" s="47" t="s">
        <v>2347</v>
      </c>
      <c r="O249" s="11">
        <v>1904</v>
      </c>
      <c r="P249" s="68">
        <v>0</v>
      </c>
      <c r="Q249" s="68">
        <v>0</v>
      </c>
      <c r="R249" s="11">
        <v>0</v>
      </c>
      <c r="S249" s="11">
        <v>0</v>
      </c>
      <c r="T249" s="68">
        <v>0</v>
      </c>
      <c r="U249" s="68">
        <v>0</v>
      </c>
      <c r="V249" s="11">
        <v>0</v>
      </c>
      <c r="W249" s="27">
        <v>1030155</v>
      </c>
      <c r="X249" s="47" t="s">
        <v>2348</v>
      </c>
      <c r="Y249" s="11">
        <v>0</v>
      </c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</row>
    <row r="250" ht="14.25" spans="1:256">
      <c r="A250" s="27">
        <v>103015501</v>
      </c>
      <c r="B250" s="27" t="s">
        <v>2349</v>
      </c>
      <c r="C250" s="38">
        <v>0</v>
      </c>
      <c r="D250" s="38">
        <v>0</v>
      </c>
      <c r="E250" s="40">
        <v>1279</v>
      </c>
      <c r="F250" s="63">
        <v>0</v>
      </c>
      <c r="G250" s="38">
        <v>0</v>
      </c>
      <c r="H250" s="14">
        <v>0</v>
      </c>
      <c r="I250" s="14">
        <v>0</v>
      </c>
      <c r="J250" s="63">
        <v>0</v>
      </c>
      <c r="K250" s="38">
        <v>0</v>
      </c>
      <c r="L250" s="38">
        <v>0</v>
      </c>
      <c r="M250" s="70">
        <v>22960</v>
      </c>
      <c r="N250" s="91" t="s">
        <v>2350</v>
      </c>
      <c r="O250" s="68">
        <v>1904</v>
      </c>
      <c r="P250" s="68">
        <v>0</v>
      </c>
      <c r="Q250" s="68">
        <v>0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27">
        <v>103015501</v>
      </c>
      <c r="X250" s="27" t="s">
        <v>2351</v>
      </c>
      <c r="Y250" s="38">
        <v>0</v>
      </c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</row>
    <row r="251" ht="14.25" spans="1:256">
      <c r="A251" s="27">
        <v>103015502</v>
      </c>
      <c r="B251" s="27" t="s">
        <v>2352</v>
      </c>
      <c r="C251" s="38">
        <v>0</v>
      </c>
      <c r="D251" s="71">
        <v>0</v>
      </c>
      <c r="E251" s="14">
        <v>625</v>
      </c>
      <c r="F251" s="75">
        <v>0</v>
      </c>
      <c r="G251" s="38">
        <v>0</v>
      </c>
      <c r="H251" s="14">
        <v>0</v>
      </c>
      <c r="I251" s="14">
        <v>0</v>
      </c>
      <c r="J251" s="63">
        <v>0</v>
      </c>
      <c r="K251" s="38">
        <v>0</v>
      </c>
      <c r="L251" s="38">
        <v>0</v>
      </c>
      <c r="M251" s="70">
        <v>2296001</v>
      </c>
      <c r="N251" s="92" t="s">
        <v>2353</v>
      </c>
      <c r="O251" s="38">
        <v>0</v>
      </c>
      <c r="P251" s="63">
        <v>0</v>
      </c>
      <c r="Q251" s="63">
        <v>0</v>
      </c>
      <c r="R251" s="76">
        <v>0</v>
      </c>
      <c r="S251" s="63">
        <v>0</v>
      </c>
      <c r="T251" s="63">
        <v>0</v>
      </c>
      <c r="U251" s="63">
        <v>0</v>
      </c>
      <c r="V251" s="38">
        <v>0</v>
      </c>
      <c r="W251" s="27">
        <v>103015502</v>
      </c>
      <c r="X251" s="27" t="s">
        <v>2354</v>
      </c>
      <c r="Y251" s="38">
        <v>0</v>
      </c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</row>
    <row r="252" ht="14.25" spans="1:256">
      <c r="A252" s="27"/>
      <c r="B252" s="27"/>
      <c r="C252" s="65"/>
      <c r="D252" s="65"/>
      <c r="E252" s="89"/>
      <c r="F252" s="65"/>
      <c r="G252" s="66"/>
      <c r="H252" s="66"/>
      <c r="I252" s="65"/>
      <c r="J252" s="65"/>
      <c r="K252" s="65"/>
      <c r="L252" s="66"/>
      <c r="M252" s="70">
        <v>2296002</v>
      </c>
      <c r="N252" s="92" t="s">
        <v>2355</v>
      </c>
      <c r="O252" s="38">
        <v>1201</v>
      </c>
      <c r="P252" s="63">
        <v>0</v>
      </c>
      <c r="Q252" s="63">
        <v>0</v>
      </c>
      <c r="R252" s="76">
        <v>0</v>
      </c>
      <c r="S252" s="63">
        <v>0</v>
      </c>
      <c r="T252" s="63">
        <v>0</v>
      </c>
      <c r="U252" s="63">
        <v>0</v>
      </c>
      <c r="V252" s="38">
        <v>0</v>
      </c>
      <c r="W252" s="27"/>
      <c r="X252" s="27"/>
      <c r="Y252" s="65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</row>
    <row r="253" ht="14.25" spans="1:256">
      <c r="A253" s="27"/>
      <c r="B253" s="27"/>
      <c r="C253" s="65"/>
      <c r="D253" s="65"/>
      <c r="E253" s="65"/>
      <c r="F253" s="65"/>
      <c r="G253" s="66"/>
      <c r="H253" s="66"/>
      <c r="I253" s="65"/>
      <c r="J253" s="65"/>
      <c r="K253" s="65"/>
      <c r="L253" s="66"/>
      <c r="M253" s="70">
        <v>2296003</v>
      </c>
      <c r="N253" s="92" t="s">
        <v>2356</v>
      </c>
      <c r="O253" s="38">
        <v>625</v>
      </c>
      <c r="P253" s="63">
        <v>0</v>
      </c>
      <c r="Q253" s="63">
        <v>0</v>
      </c>
      <c r="R253" s="76">
        <v>0</v>
      </c>
      <c r="S253" s="63">
        <v>0</v>
      </c>
      <c r="T253" s="63">
        <v>0</v>
      </c>
      <c r="U253" s="63">
        <v>0</v>
      </c>
      <c r="V253" s="38">
        <v>0</v>
      </c>
      <c r="W253" s="27"/>
      <c r="X253" s="27"/>
      <c r="Y253" s="65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</row>
    <row r="254" ht="14.25" spans="1:256">
      <c r="A254" s="27"/>
      <c r="B254" s="27"/>
      <c r="C254" s="65"/>
      <c r="D254" s="65"/>
      <c r="E254" s="65"/>
      <c r="F254" s="65"/>
      <c r="G254" s="66"/>
      <c r="H254" s="66"/>
      <c r="I254" s="65"/>
      <c r="J254" s="65"/>
      <c r="K254" s="65"/>
      <c r="L254" s="66"/>
      <c r="M254" s="70">
        <v>2296004</v>
      </c>
      <c r="N254" s="92" t="s">
        <v>2357</v>
      </c>
      <c r="O254" s="38">
        <v>60</v>
      </c>
      <c r="P254" s="63">
        <v>0</v>
      </c>
      <c r="Q254" s="63">
        <v>0</v>
      </c>
      <c r="R254" s="76">
        <v>0</v>
      </c>
      <c r="S254" s="63">
        <v>0</v>
      </c>
      <c r="T254" s="63">
        <v>0</v>
      </c>
      <c r="U254" s="63">
        <v>0</v>
      </c>
      <c r="V254" s="38">
        <v>0</v>
      </c>
      <c r="W254" s="27"/>
      <c r="X254" s="27"/>
      <c r="Y254" s="65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</row>
    <row r="255" ht="14.25" spans="1:256">
      <c r="A255" s="27"/>
      <c r="B255" s="27"/>
      <c r="C255" s="65"/>
      <c r="D255" s="65"/>
      <c r="E255" s="65"/>
      <c r="F255" s="65"/>
      <c r="G255" s="66"/>
      <c r="H255" s="66"/>
      <c r="I255" s="65"/>
      <c r="J255" s="65"/>
      <c r="K255" s="65"/>
      <c r="L255" s="66"/>
      <c r="M255" s="70">
        <v>2296005</v>
      </c>
      <c r="N255" s="92" t="s">
        <v>2358</v>
      </c>
      <c r="O255" s="38">
        <v>0</v>
      </c>
      <c r="P255" s="63">
        <v>0</v>
      </c>
      <c r="Q255" s="63">
        <v>0</v>
      </c>
      <c r="R255" s="76">
        <v>0</v>
      </c>
      <c r="S255" s="63">
        <v>0</v>
      </c>
      <c r="T255" s="63">
        <v>0</v>
      </c>
      <c r="U255" s="63">
        <v>0</v>
      </c>
      <c r="V255" s="38">
        <v>0</v>
      </c>
      <c r="W255" s="27"/>
      <c r="X255" s="27"/>
      <c r="Y255" s="41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</row>
    <row r="256" ht="14.25" spans="1:256">
      <c r="A256" s="27"/>
      <c r="B256" s="27"/>
      <c r="C256" s="65"/>
      <c r="D256" s="65"/>
      <c r="E256" s="65"/>
      <c r="F256" s="65"/>
      <c r="G256" s="66"/>
      <c r="H256" s="66"/>
      <c r="I256" s="65"/>
      <c r="J256" s="65"/>
      <c r="K256" s="65"/>
      <c r="L256" s="66"/>
      <c r="M256" s="70">
        <v>2296006</v>
      </c>
      <c r="N256" s="92" t="s">
        <v>2359</v>
      </c>
      <c r="O256" s="38">
        <v>18</v>
      </c>
      <c r="P256" s="63">
        <v>0</v>
      </c>
      <c r="Q256" s="63">
        <v>0</v>
      </c>
      <c r="R256" s="76">
        <v>0</v>
      </c>
      <c r="S256" s="63">
        <v>0</v>
      </c>
      <c r="T256" s="63">
        <v>0</v>
      </c>
      <c r="U256" s="63">
        <v>0</v>
      </c>
      <c r="V256" s="38">
        <v>0</v>
      </c>
      <c r="W256" s="27"/>
      <c r="X256" s="27"/>
      <c r="Y256" s="65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</row>
    <row r="257" ht="14.25" spans="1:256">
      <c r="A257" s="27"/>
      <c r="B257" s="27"/>
      <c r="C257" s="65"/>
      <c r="D257" s="65"/>
      <c r="E257" s="65"/>
      <c r="F257" s="65"/>
      <c r="G257" s="66"/>
      <c r="H257" s="66"/>
      <c r="I257" s="65"/>
      <c r="J257" s="65"/>
      <c r="K257" s="65"/>
      <c r="L257" s="66"/>
      <c r="M257" s="70">
        <v>2296010</v>
      </c>
      <c r="N257" s="92" t="s">
        <v>2360</v>
      </c>
      <c r="O257" s="38">
        <v>0</v>
      </c>
      <c r="P257" s="63">
        <v>0</v>
      </c>
      <c r="Q257" s="63">
        <v>0</v>
      </c>
      <c r="R257" s="76">
        <v>0</v>
      </c>
      <c r="S257" s="63">
        <v>0</v>
      </c>
      <c r="T257" s="63">
        <v>0</v>
      </c>
      <c r="U257" s="63">
        <v>0</v>
      </c>
      <c r="V257" s="74">
        <v>0</v>
      </c>
      <c r="W257" s="27"/>
      <c r="X257" s="27"/>
      <c r="Y257" s="65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</row>
    <row r="258" ht="14.25" spans="1:256">
      <c r="A258" s="27"/>
      <c r="B258" s="27"/>
      <c r="C258" s="65"/>
      <c r="D258" s="65"/>
      <c r="E258" s="65"/>
      <c r="F258" s="65"/>
      <c r="G258" s="66"/>
      <c r="H258" s="66"/>
      <c r="I258" s="65"/>
      <c r="J258" s="65"/>
      <c r="K258" s="65"/>
      <c r="L258" s="66"/>
      <c r="M258" s="70">
        <v>2296011</v>
      </c>
      <c r="N258" s="92" t="s">
        <v>2361</v>
      </c>
      <c r="O258" s="38">
        <v>0</v>
      </c>
      <c r="P258" s="63">
        <v>0</v>
      </c>
      <c r="Q258" s="63">
        <v>0</v>
      </c>
      <c r="R258" s="76">
        <v>0</v>
      </c>
      <c r="S258" s="63">
        <v>0</v>
      </c>
      <c r="T258" s="63">
        <v>0</v>
      </c>
      <c r="U258" s="88">
        <v>0</v>
      </c>
      <c r="V258" s="38">
        <v>0</v>
      </c>
      <c r="W258" s="46"/>
      <c r="X258" s="27"/>
      <c r="Y258" s="65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</row>
    <row r="259" ht="14.25" spans="1:256">
      <c r="A259" s="27"/>
      <c r="B259" s="27"/>
      <c r="C259" s="65"/>
      <c r="D259" s="65"/>
      <c r="E259" s="65"/>
      <c r="F259" s="65"/>
      <c r="G259" s="66"/>
      <c r="H259" s="66"/>
      <c r="I259" s="65"/>
      <c r="J259" s="65"/>
      <c r="K259" s="65"/>
      <c r="L259" s="66"/>
      <c r="M259" s="70">
        <v>2296012</v>
      </c>
      <c r="N259" s="92" t="s">
        <v>2362</v>
      </c>
      <c r="O259" s="38">
        <v>0</v>
      </c>
      <c r="P259" s="63">
        <v>0</v>
      </c>
      <c r="Q259" s="63">
        <v>0</v>
      </c>
      <c r="R259" s="76">
        <v>0</v>
      </c>
      <c r="S259" s="63">
        <v>0</v>
      </c>
      <c r="T259" s="63">
        <v>0</v>
      </c>
      <c r="U259" s="63">
        <v>0</v>
      </c>
      <c r="V259" s="64">
        <v>0</v>
      </c>
      <c r="W259" s="27"/>
      <c r="X259" s="27"/>
      <c r="Y259" s="65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</row>
    <row r="260" ht="14.25" spans="1:256">
      <c r="A260" s="27"/>
      <c r="B260" s="27"/>
      <c r="C260" s="65"/>
      <c r="D260" s="65"/>
      <c r="E260" s="65"/>
      <c r="F260" s="65"/>
      <c r="G260" s="66"/>
      <c r="H260" s="66"/>
      <c r="I260" s="65"/>
      <c r="J260" s="65"/>
      <c r="K260" s="65"/>
      <c r="L260" s="66"/>
      <c r="M260" s="70">
        <v>2296013</v>
      </c>
      <c r="N260" s="92" t="s">
        <v>2363</v>
      </c>
      <c r="O260" s="38">
        <v>0</v>
      </c>
      <c r="P260" s="63">
        <v>0</v>
      </c>
      <c r="Q260" s="63">
        <v>0</v>
      </c>
      <c r="R260" s="76">
        <v>0</v>
      </c>
      <c r="S260" s="63">
        <v>0</v>
      </c>
      <c r="T260" s="63">
        <v>0</v>
      </c>
      <c r="U260" s="63">
        <v>0</v>
      </c>
      <c r="V260" s="38">
        <v>0</v>
      </c>
      <c r="W260" s="27"/>
      <c r="X260" s="27"/>
      <c r="Y260" s="65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</row>
    <row r="261" ht="14.25" spans="1:256">
      <c r="A261" s="27"/>
      <c r="B261" s="27"/>
      <c r="C261" s="65"/>
      <c r="D261" s="65"/>
      <c r="E261" s="65"/>
      <c r="F261" s="65"/>
      <c r="G261" s="66"/>
      <c r="H261" s="66"/>
      <c r="I261" s="65"/>
      <c r="J261" s="65"/>
      <c r="K261" s="65"/>
      <c r="L261" s="66"/>
      <c r="M261" s="70">
        <v>2296099</v>
      </c>
      <c r="N261" s="92" t="s">
        <v>2364</v>
      </c>
      <c r="O261" s="38">
        <v>0</v>
      </c>
      <c r="P261" s="63">
        <v>0</v>
      </c>
      <c r="Q261" s="63">
        <v>0</v>
      </c>
      <c r="R261" s="76">
        <v>0</v>
      </c>
      <c r="S261" s="63">
        <v>0</v>
      </c>
      <c r="T261" s="63">
        <v>0</v>
      </c>
      <c r="U261" s="63">
        <v>0</v>
      </c>
      <c r="V261" s="38">
        <v>0</v>
      </c>
      <c r="W261" s="27"/>
      <c r="X261" s="27"/>
      <c r="Y261" s="65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</row>
    <row r="262" ht="14.25" spans="1:256">
      <c r="A262" s="27"/>
      <c r="B262" s="27"/>
      <c r="C262" s="65"/>
      <c r="D262" s="65"/>
      <c r="E262" s="65"/>
      <c r="F262" s="65"/>
      <c r="G262" s="66"/>
      <c r="H262" s="66"/>
      <c r="I262" s="65"/>
      <c r="J262" s="65"/>
      <c r="K262" s="65"/>
      <c r="L262" s="66"/>
      <c r="M262" s="70">
        <v>232020215</v>
      </c>
      <c r="N262" s="91" t="s">
        <v>2365</v>
      </c>
      <c r="O262" s="38">
        <v>0</v>
      </c>
      <c r="P262" s="63">
        <v>0</v>
      </c>
      <c r="Q262" s="63">
        <v>0</v>
      </c>
      <c r="R262" s="76">
        <v>0</v>
      </c>
      <c r="S262" s="63">
        <v>0</v>
      </c>
      <c r="T262" s="63">
        <v>0</v>
      </c>
      <c r="U262" s="63">
        <v>0</v>
      </c>
      <c r="V262" s="38">
        <v>0</v>
      </c>
      <c r="W262" s="27"/>
      <c r="X262" s="27"/>
      <c r="Y262" s="65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</row>
    <row r="263" ht="14.25" spans="1:256">
      <c r="A263" s="27"/>
      <c r="B263" s="27"/>
      <c r="C263" s="65"/>
      <c r="D263" s="65"/>
      <c r="E263" s="65"/>
      <c r="F263" s="65"/>
      <c r="G263" s="66"/>
      <c r="H263" s="66"/>
      <c r="I263" s="65"/>
      <c r="J263" s="65"/>
      <c r="K263" s="65"/>
      <c r="L263" s="66"/>
      <c r="M263" s="70">
        <v>233020215</v>
      </c>
      <c r="N263" s="91" t="s">
        <v>2366</v>
      </c>
      <c r="O263" s="76">
        <v>0</v>
      </c>
      <c r="P263" s="63">
        <v>0</v>
      </c>
      <c r="Q263" s="63">
        <v>0</v>
      </c>
      <c r="R263" s="76">
        <v>0</v>
      </c>
      <c r="S263" s="63">
        <v>0</v>
      </c>
      <c r="T263" s="63">
        <v>0</v>
      </c>
      <c r="U263" s="63">
        <v>0</v>
      </c>
      <c r="V263" s="76">
        <v>0</v>
      </c>
      <c r="W263" s="27"/>
      <c r="X263" s="27"/>
      <c r="Y263" s="65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</row>
    <row r="264" ht="14.25" spans="1:256">
      <c r="A264" s="27">
        <v>1030177</v>
      </c>
      <c r="B264" s="47" t="s">
        <v>2367</v>
      </c>
      <c r="C264" s="38">
        <v>0</v>
      </c>
      <c r="D264" s="38">
        <v>0</v>
      </c>
      <c r="E264" s="14">
        <v>0</v>
      </c>
      <c r="F264" s="63">
        <v>0</v>
      </c>
      <c r="G264" s="38">
        <v>0</v>
      </c>
      <c r="H264" s="14">
        <v>0</v>
      </c>
      <c r="I264" s="14">
        <v>0</v>
      </c>
      <c r="J264" s="63">
        <v>0</v>
      </c>
      <c r="K264" s="38">
        <v>0</v>
      </c>
      <c r="L264" s="77">
        <v>0</v>
      </c>
      <c r="M264" s="70">
        <v>22961</v>
      </c>
      <c r="N264" s="91" t="s">
        <v>2368</v>
      </c>
      <c r="O264" s="38">
        <v>0</v>
      </c>
      <c r="P264" s="63">
        <v>0</v>
      </c>
      <c r="Q264" s="63">
        <v>0</v>
      </c>
      <c r="R264" s="76">
        <v>0</v>
      </c>
      <c r="S264" s="63">
        <v>0</v>
      </c>
      <c r="T264" s="63">
        <v>0</v>
      </c>
      <c r="U264" s="63">
        <v>0</v>
      </c>
      <c r="V264" s="38">
        <v>0</v>
      </c>
      <c r="W264" s="27">
        <v>1030177</v>
      </c>
      <c r="X264" s="47" t="s">
        <v>2369</v>
      </c>
      <c r="Y264" s="11">
        <v>0</v>
      </c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</row>
    <row r="265" ht="14.25" spans="1:256">
      <c r="A265" s="27">
        <v>1030199</v>
      </c>
      <c r="B265" s="47" t="s">
        <v>2370</v>
      </c>
      <c r="C265" s="38">
        <v>18</v>
      </c>
      <c r="D265" s="38">
        <v>0</v>
      </c>
      <c r="E265" s="14">
        <v>0</v>
      </c>
      <c r="F265" s="63">
        <v>0</v>
      </c>
      <c r="G265" s="38">
        <v>0</v>
      </c>
      <c r="H265" s="14">
        <v>0</v>
      </c>
      <c r="I265" s="14">
        <v>0</v>
      </c>
      <c r="J265" s="63">
        <v>0</v>
      </c>
      <c r="K265" s="38">
        <v>0</v>
      </c>
      <c r="L265" s="38">
        <v>0</v>
      </c>
      <c r="M265" s="70"/>
      <c r="N265" s="91" t="s">
        <v>2371</v>
      </c>
      <c r="O265" s="11">
        <v>18</v>
      </c>
      <c r="P265" s="68">
        <v>0</v>
      </c>
      <c r="Q265" s="68">
        <v>0</v>
      </c>
      <c r="R265" s="11">
        <v>0</v>
      </c>
      <c r="S265" s="11">
        <v>0</v>
      </c>
      <c r="T265" s="68">
        <v>0</v>
      </c>
      <c r="U265" s="68">
        <v>0</v>
      </c>
      <c r="V265" s="11">
        <v>0</v>
      </c>
      <c r="W265" s="27">
        <v>1030199</v>
      </c>
      <c r="X265" s="47" t="s">
        <v>2372</v>
      </c>
      <c r="Y265" s="11">
        <v>0</v>
      </c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</row>
    <row r="266" ht="14.25" spans="1:256">
      <c r="A266" s="85"/>
      <c r="B266" s="85"/>
      <c r="C266" s="67"/>
      <c r="D266" s="67"/>
      <c r="E266" s="67"/>
      <c r="F266" s="67"/>
      <c r="G266" s="67"/>
      <c r="H266" s="67"/>
      <c r="I266" s="67"/>
      <c r="J266" s="67"/>
      <c r="K266" s="67"/>
      <c r="L266" s="66"/>
      <c r="M266" s="70">
        <v>22904</v>
      </c>
      <c r="N266" s="47" t="s">
        <v>2373</v>
      </c>
      <c r="O266" s="38">
        <v>18</v>
      </c>
      <c r="P266" s="63">
        <v>0</v>
      </c>
      <c r="Q266" s="63">
        <v>0</v>
      </c>
      <c r="R266" s="76">
        <v>0</v>
      </c>
      <c r="S266" s="63">
        <v>0</v>
      </c>
      <c r="T266" s="63">
        <v>0</v>
      </c>
      <c r="U266" s="63">
        <v>0</v>
      </c>
      <c r="V266" s="38">
        <v>0</v>
      </c>
      <c r="W266" s="85"/>
      <c r="X266" s="85"/>
      <c r="Y266" s="85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</row>
    <row r="267" ht="14.25" spans="1:256">
      <c r="A267" s="27"/>
      <c r="B267" s="27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70">
        <v>232020299</v>
      </c>
      <c r="N267" s="47" t="s">
        <v>2374</v>
      </c>
      <c r="O267" s="38">
        <v>0</v>
      </c>
      <c r="P267" s="63">
        <v>0</v>
      </c>
      <c r="Q267" s="63">
        <v>0</v>
      </c>
      <c r="R267" s="38">
        <v>0</v>
      </c>
      <c r="S267" s="14">
        <v>0</v>
      </c>
      <c r="T267" s="63">
        <v>0</v>
      </c>
      <c r="U267" s="63">
        <v>0</v>
      </c>
      <c r="V267" s="38">
        <v>0</v>
      </c>
      <c r="W267" s="27"/>
      <c r="X267" s="27"/>
      <c r="Y267" s="27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</row>
    <row r="268" ht="14.25" spans="1:256">
      <c r="A268" s="27"/>
      <c r="B268" s="27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70">
        <v>233020299</v>
      </c>
      <c r="N268" s="47" t="s">
        <v>2375</v>
      </c>
      <c r="O268" s="38">
        <v>0</v>
      </c>
      <c r="P268" s="63">
        <v>0</v>
      </c>
      <c r="Q268" s="63">
        <v>0</v>
      </c>
      <c r="R268" s="38">
        <v>0</v>
      </c>
      <c r="S268" s="14">
        <v>0</v>
      </c>
      <c r="T268" s="63">
        <v>0</v>
      </c>
      <c r="U268" s="63">
        <v>0</v>
      </c>
      <c r="V268" s="38">
        <v>0</v>
      </c>
      <c r="W268" s="27"/>
      <c r="X268" s="27"/>
      <c r="Y268" s="27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</row>
  </sheetData>
  <mergeCells count="28">
    <mergeCell ref="A1:Y1"/>
    <mergeCell ref="A2:Y2"/>
    <mergeCell ref="A3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8"/>
  <sheetViews>
    <sheetView topLeftCell="A87" workbookViewId="0">
      <selection activeCell="E6" sqref="E6"/>
    </sheetView>
  </sheetViews>
  <sheetFormatPr defaultColWidth="12.1833333333333" defaultRowHeight="15.55" customHeight="1"/>
  <cols>
    <col min="1" max="1" width="6.25" style="49" customWidth="1"/>
    <col min="2" max="2" width="34.375" style="49" customWidth="1"/>
    <col min="3" max="12" width="13" style="49" customWidth="1"/>
    <col min="13" max="256" width="12.1833333333333" style="49" customWidth="1"/>
    <col min="257" max="16384" width="12.1833333333333" style="49"/>
  </cols>
  <sheetData>
    <row r="1" s="49" customFormat="1" ht="34.5" customHeight="1" spans="1:12">
      <c r="A1" s="50" t="s">
        <v>2376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="49" customFormat="1" ht="17" customHeight="1" spans="1:1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="49" customFormat="1" ht="17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49" customFormat="1" ht="16.95" customHeight="1" spans="1:12">
      <c r="A4" s="52" t="s">
        <v>2377</v>
      </c>
      <c r="B4" s="52" t="s">
        <v>181</v>
      </c>
      <c r="C4" s="52" t="s">
        <v>2378</v>
      </c>
      <c r="D4" s="52" t="s">
        <v>2379</v>
      </c>
      <c r="E4" s="52"/>
      <c r="F4" s="52"/>
      <c r="G4" s="52" t="s">
        <v>2380</v>
      </c>
      <c r="H4" s="52" t="s">
        <v>2381</v>
      </c>
      <c r="I4" s="52"/>
      <c r="J4" s="52"/>
      <c r="K4" s="52" t="s">
        <v>2382</v>
      </c>
      <c r="L4" s="52" t="s">
        <v>2383</v>
      </c>
    </row>
    <row r="5" s="49" customFormat="1" ht="42" customHeight="1" spans="1:12">
      <c r="A5" s="53"/>
      <c r="B5" s="53"/>
      <c r="C5" s="54"/>
      <c r="D5" s="54" t="s">
        <v>1291</v>
      </c>
      <c r="E5" s="54" t="s">
        <v>2384</v>
      </c>
      <c r="F5" s="54" t="s">
        <v>2385</v>
      </c>
      <c r="G5" s="54"/>
      <c r="H5" s="54" t="s">
        <v>1291</v>
      </c>
      <c r="I5" s="54" t="s">
        <v>2386</v>
      </c>
      <c r="J5" s="54" t="s">
        <v>2387</v>
      </c>
      <c r="K5" s="54"/>
      <c r="L5" s="54"/>
    </row>
    <row r="6" s="49" customFormat="1" ht="16.95" customHeight="1" spans="1:12">
      <c r="A6" s="27" t="s">
        <v>2388</v>
      </c>
      <c r="B6" s="36" t="s">
        <v>1282</v>
      </c>
      <c r="C6" s="11">
        <f t="shared" ref="C6:J6" si="0">SUM(C7:C14)</f>
        <v>11171</v>
      </c>
      <c r="D6" s="11">
        <f t="shared" si="0"/>
        <v>10841</v>
      </c>
      <c r="E6" s="11">
        <f t="shared" si="0"/>
        <v>10841</v>
      </c>
      <c r="F6" s="11">
        <f t="shared" si="0"/>
        <v>0</v>
      </c>
      <c r="G6" s="11">
        <f t="shared" si="0"/>
        <v>330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55"/>
      <c r="L6" s="55"/>
    </row>
    <row r="7" s="49" customFormat="1" ht="16.95" customHeight="1" spans="1:12">
      <c r="A7" s="27" t="s">
        <v>2389</v>
      </c>
      <c r="B7" s="36" t="s">
        <v>2390</v>
      </c>
      <c r="C7" s="11">
        <f t="shared" ref="C7:C14" si="1">SUM(D7,G7,H7)</f>
        <v>2579</v>
      </c>
      <c r="D7" s="38">
        <v>2579</v>
      </c>
      <c r="E7" s="38">
        <v>2579</v>
      </c>
      <c r="F7" s="38">
        <v>0</v>
      </c>
      <c r="G7" s="38">
        <v>0</v>
      </c>
      <c r="H7" s="11">
        <f t="shared" ref="H7:H14" si="2">SUM(I7:J7)</f>
        <v>0</v>
      </c>
      <c r="I7" s="38">
        <v>0</v>
      </c>
      <c r="J7" s="38">
        <v>0</v>
      </c>
      <c r="K7" s="55"/>
      <c r="L7" s="55"/>
    </row>
    <row r="8" s="49" customFormat="1" ht="16.95" customHeight="1" spans="1:12">
      <c r="A8" s="27" t="s">
        <v>2391</v>
      </c>
      <c r="B8" s="36" t="s">
        <v>2392</v>
      </c>
      <c r="C8" s="11">
        <f t="shared" si="1"/>
        <v>2251</v>
      </c>
      <c r="D8" s="38">
        <v>2251</v>
      </c>
      <c r="E8" s="38">
        <v>2251</v>
      </c>
      <c r="F8" s="38">
        <v>0</v>
      </c>
      <c r="G8" s="38">
        <v>0</v>
      </c>
      <c r="H8" s="11">
        <f t="shared" si="2"/>
        <v>0</v>
      </c>
      <c r="I8" s="38">
        <v>0</v>
      </c>
      <c r="J8" s="38">
        <v>0</v>
      </c>
      <c r="K8" s="55"/>
      <c r="L8" s="55"/>
    </row>
    <row r="9" s="49" customFormat="1" ht="16.95" customHeight="1" spans="1:12">
      <c r="A9" s="27" t="s">
        <v>2393</v>
      </c>
      <c r="B9" s="36" t="s">
        <v>2394</v>
      </c>
      <c r="C9" s="11">
        <f t="shared" si="1"/>
        <v>2135</v>
      </c>
      <c r="D9" s="38">
        <v>2135</v>
      </c>
      <c r="E9" s="38">
        <v>2135</v>
      </c>
      <c r="F9" s="38">
        <v>0</v>
      </c>
      <c r="G9" s="38">
        <v>0</v>
      </c>
      <c r="H9" s="11">
        <f t="shared" si="2"/>
        <v>0</v>
      </c>
      <c r="I9" s="38">
        <v>0</v>
      </c>
      <c r="J9" s="38">
        <v>0</v>
      </c>
      <c r="K9" s="55"/>
      <c r="L9" s="55"/>
    </row>
    <row r="10" s="49" customFormat="1" ht="16.95" customHeight="1" spans="1:12">
      <c r="A10" s="27" t="s">
        <v>2395</v>
      </c>
      <c r="B10" s="36" t="s">
        <v>2396</v>
      </c>
      <c r="C10" s="11">
        <f t="shared" si="1"/>
        <v>2278</v>
      </c>
      <c r="D10" s="38">
        <v>2278</v>
      </c>
      <c r="E10" s="38">
        <v>2278</v>
      </c>
      <c r="F10" s="38">
        <v>0</v>
      </c>
      <c r="G10" s="38">
        <v>0</v>
      </c>
      <c r="H10" s="11">
        <f t="shared" si="2"/>
        <v>0</v>
      </c>
      <c r="I10" s="38">
        <v>0</v>
      </c>
      <c r="J10" s="38">
        <v>0</v>
      </c>
      <c r="K10" s="55"/>
      <c r="L10" s="55"/>
    </row>
    <row r="11" s="49" customFormat="1" ht="16.95" customHeight="1" spans="1:12">
      <c r="A11" s="27" t="s">
        <v>2397</v>
      </c>
      <c r="B11" s="36" t="s">
        <v>2398</v>
      </c>
      <c r="C11" s="11">
        <f t="shared" si="1"/>
        <v>0</v>
      </c>
      <c r="D11" s="38">
        <v>0</v>
      </c>
      <c r="E11" s="38">
        <v>0</v>
      </c>
      <c r="F11" s="38">
        <v>0</v>
      </c>
      <c r="G11" s="38">
        <v>0</v>
      </c>
      <c r="H11" s="11">
        <f t="shared" si="2"/>
        <v>0</v>
      </c>
      <c r="I11" s="38">
        <v>0</v>
      </c>
      <c r="J11" s="38">
        <v>0</v>
      </c>
      <c r="K11" s="55"/>
      <c r="L11" s="55"/>
    </row>
    <row r="12" s="49" customFormat="1" ht="16.95" customHeight="1" spans="1:12">
      <c r="A12" s="27" t="s">
        <v>2399</v>
      </c>
      <c r="B12" s="36" t="s">
        <v>2400</v>
      </c>
      <c r="C12" s="11">
        <f t="shared" si="1"/>
        <v>118</v>
      </c>
      <c r="D12" s="38">
        <v>118</v>
      </c>
      <c r="E12" s="38">
        <v>118</v>
      </c>
      <c r="F12" s="38">
        <v>0</v>
      </c>
      <c r="G12" s="38">
        <v>0</v>
      </c>
      <c r="H12" s="11">
        <f t="shared" si="2"/>
        <v>0</v>
      </c>
      <c r="I12" s="38"/>
      <c r="J12" s="38">
        <v>0</v>
      </c>
      <c r="K12" s="55"/>
      <c r="L12" s="55"/>
    </row>
    <row r="13" s="49" customFormat="1" ht="16.95" customHeight="1" spans="1:12">
      <c r="A13" s="27" t="s">
        <v>2401</v>
      </c>
      <c r="B13" s="36" t="s">
        <v>2402</v>
      </c>
      <c r="C13" s="11">
        <f t="shared" si="1"/>
        <v>495</v>
      </c>
      <c r="D13" s="38">
        <v>495</v>
      </c>
      <c r="E13" s="38">
        <v>495</v>
      </c>
      <c r="F13" s="38">
        <v>0</v>
      </c>
      <c r="G13" s="38">
        <v>0</v>
      </c>
      <c r="H13" s="11">
        <f t="shared" si="2"/>
        <v>0</v>
      </c>
      <c r="I13" s="38">
        <v>0</v>
      </c>
      <c r="J13" s="38">
        <v>0</v>
      </c>
      <c r="K13" s="55"/>
      <c r="L13" s="55"/>
    </row>
    <row r="14" s="49" customFormat="1" ht="16.95" customHeight="1" spans="1:12">
      <c r="A14" s="27" t="s">
        <v>2403</v>
      </c>
      <c r="B14" s="36" t="s">
        <v>2404</v>
      </c>
      <c r="C14" s="11">
        <f t="shared" si="1"/>
        <v>1315</v>
      </c>
      <c r="D14" s="38">
        <v>985</v>
      </c>
      <c r="E14" s="38">
        <v>985</v>
      </c>
      <c r="F14" s="38">
        <v>0</v>
      </c>
      <c r="G14" s="38">
        <v>330</v>
      </c>
      <c r="H14" s="11">
        <f t="shared" si="2"/>
        <v>0</v>
      </c>
      <c r="I14" s="38">
        <v>0</v>
      </c>
      <c r="J14" s="38">
        <v>0</v>
      </c>
      <c r="K14" s="55"/>
      <c r="L14" s="55"/>
    </row>
    <row r="15" s="49" customFormat="1" ht="16.95" customHeight="1" spans="1:12">
      <c r="A15" s="27" t="s">
        <v>2405</v>
      </c>
      <c r="B15" s="36" t="s">
        <v>1283</v>
      </c>
      <c r="C15" s="11">
        <f t="shared" ref="C15:J15" si="3">SUM(C16:C47)</f>
        <v>26199</v>
      </c>
      <c r="D15" s="11">
        <f t="shared" si="3"/>
        <v>17453</v>
      </c>
      <c r="E15" s="11">
        <f t="shared" si="3"/>
        <v>17453</v>
      </c>
      <c r="F15" s="11">
        <f t="shared" si="3"/>
        <v>0</v>
      </c>
      <c r="G15" s="11">
        <f t="shared" si="3"/>
        <v>8528</v>
      </c>
      <c r="H15" s="11">
        <f t="shared" si="3"/>
        <v>218</v>
      </c>
      <c r="I15" s="11">
        <f t="shared" si="3"/>
        <v>218</v>
      </c>
      <c r="J15" s="11">
        <f t="shared" si="3"/>
        <v>0</v>
      </c>
      <c r="K15" s="55"/>
      <c r="L15" s="55"/>
    </row>
    <row r="16" s="49" customFormat="1" ht="16.95" customHeight="1" spans="1:12">
      <c r="A16" s="27" t="s">
        <v>2406</v>
      </c>
      <c r="B16" s="36" t="s">
        <v>2407</v>
      </c>
      <c r="C16" s="11">
        <f t="shared" ref="C16:C47" si="4">SUM(D16,G16,H16)</f>
        <v>391</v>
      </c>
      <c r="D16" s="38">
        <v>391</v>
      </c>
      <c r="E16" s="38">
        <v>391</v>
      </c>
      <c r="F16" s="38">
        <v>0</v>
      </c>
      <c r="G16" s="38">
        <v>0</v>
      </c>
      <c r="H16" s="11">
        <f t="shared" ref="H16:H47" si="5">SUM(I16:J16)</f>
        <v>0</v>
      </c>
      <c r="I16" s="38">
        <v>0</v>
      </c>
      <c r="J16" s="38">
        <v>0</v>
      </c>
      <c r="K16" s="55"/>
      <c r="L16" s="55"/>
    </row>
    <row r="17" s="49" customFormat="1" ht="16.95" customHeight="1" spans="1:12">
      <c r="A17" s="27" t="s">
        <v>2408</v>
      </c>
      <c r="B17" s="36" t="s">
        <v>2409</v>
      </c>
      <c r="C17" s="11">
        <f t="shared" si="4"/>
        <v>723</v>
      </c>
      <c r="D17" s="38">
        <v>723</v>
      </c>
      <c r="E17" s="38">
        <v>723</v>
      </c>
      <c r="F17" s="38">
        <v>0</v>
      </c>
      <c r="G17" s="38">
        <v>0</v>
      </c>
      <c r="H17" s="11">
        <f t="shared" si="5"/>
        <v>0</v>
      </c>
      <c r="I17" s="38">
        <v>0</v>
      </c>
      <c r="J17" s="38">
        <v>0</v>
      </c>
      <c r="K17" s="55"/>
      <c r="L17" s="55"/>
    </row>
    <row r="18" s="49" customFormat="1" ht="16.95" customHeight="1" spans="1:12">
      <c r="A18" s="27" t="s">
        <v>2410</v>
      </c>
      <c r="B18" s="36" t="s">
        <v>2411</v>
      </c>
      <c r="C18" s="11">
        <f t="shared" si="4"/>
        <v>161</v>
      </c>
      <c r="D18" s="38">
        <v>161</v>
      </c>
      <c r="E18" s="38">
        <v>161</v>
      </c>
      <c r="F18" s="38">
        <v>0</v>
      </c>
      <c r="G18" s="38">
        <v>0</v>
      </c>
      <c r="H18" s="11">
        <f t="shared" si="5"/>
        <v>0</v>
      </c>
      <c r="I18" s="38">
        <v>0</v>
      </c>
      <c r="J18" s="38">
        <v>0</v>
      </c>
      <c r="K18" s="55"/>
      <c r="L18" s="55"/>
    </row>
    <row r="19" s="49" customFormat="1" ht="16.95" customHeight="1" spans="1:12">
      <c r="A19" s="27" t="s">
        <v>2412</v>
      </c>
      <c r="B19" s="36" t="s">
        <v>2413</v>
      </c>
      <c r="C19" s="11">
        <f t="shared" si="4"/>
        <v>3</v>
      </c>
      <c r="D19" s="38">
        <v>3</v>
      </c>
      <c r="E19" s="38">
        <v>3</v>
      </c>
      <c r="F19" s="38">
        <v>0</v>
      </c>
      <c r="G19" s="38">
        <v>0</v>
      </c>
      <c r="H19" s="11">
        <f t="shared" si="5"/>
        <v>0</v>
      </c>
      <c r="I19" s="38">
        <v>0</v>
      </c>
      <c r="J19" s="38">
        <v>0</v>
      </c>
      <c r="K19" s="55"/>
      <c r="L19" s="55"/>
    </row>
    <row r="20" s="49" customFormat="1" ht="16.95" customHeight="1" spans="1:12">
      <c r="A20" s="27" t="s">
        <v>2414</v>
      </c>
      <c r="B20" s="36" t="s">
        <v>2415</v>
      </c>
      <c r="C20" s="11">
        <f t="shared" si="4"/>
        <v>50</v>
      </c>
      <c r="D20" s="38">
        <v>50</v>
      </c>
      <c r="E20" s="38">
        <v>50</v>
      </c>
      <c r="F20" s="38">
        <v>0</v>
      </c>
      <c r="G20" s="38">
        <v>0</v>
      </c>
      <c r="H20" s="11">
        <f t="shared" si="5"/>
        <v>0</v>
      </c>
      <c r="I20" s="38">
        <v>0</v>
      </c>
      <c r="J20" s="38">
        <v>0</v>
      </c>
      <c r="K20" s="55"/>
      <c r="L20" s="55"/>
    </row>
    <row r="21" s="49" customFormat="1" ht="16.95" customHeight="1" spans="1:12">
      <c r="A21" s="27" t="s">
        <v>2416</v>
      </c>
      <c r="B21" s="36" t="s">
        <v>2417</v>
      </c>
      <c r="C21" s="11">
        <f t="shared" si="4"/>
        <v>211</v>
      </c>
      <c r="D21" s="38">
        <v>211</v>
      </c>
      <c r="E21" s="38">
        <v>211</v>
      </c>
      <c r="F21" s="38">
        <v>0</v>
      </c>
      <c r="G21" s="38">
        <v>0</v>
      </c>
      <c r="H21" s="11">
        <f t="shared" si="5"/>
        <v>0</v>
      </c>
      <c r="I21" s="38">
        <v>0</v>
      </c>
      <c r="J21" s="38">
        <v>0</v>
      </c>
      <c r="K21" s="55"/>
      <c r="L21" s="55"/>
    </row>
    <row r="22" s="49" customFormat="1" ht="16.95" customHeight="1" spans="1:12">
      <c r="A22" s="27" t="s">
        <v>2418</v>
      </c>
      <c r="B22" s="36" t="s">
        <v>2419</v>
      </c>
      <c r="C22" s="11">
        <f t="shared" si="4"/>
        <v>565</v>
      </c>
      <c r="D22" s="38">
        <v>565</v>
      </c>
      <c r="E22" s="38">
        <v>565</v>
      </c>
      <c r="F22" s="38">
        <v>0</v>
      </c>
      <c r="G22" s="38">
        <v>0</v>
      </c>
      <c r="H22" s="11">
        <f t="shared" si="5"/>
        <v>0</v>
      </c>
      <c r="I22" s="38">
        <v>0</v>
      </c>
      <c r="J22" s="38">
        <v>0</v>
      </c>
      <c r="K22" s="55"/>
      <c r="L22" s="55"/>
    </row>
    <row r="23" s="49" customFormat="1" ht="16.95" customHeight="1" spans="1:12">
      <c r="A23" s="27" t="s">
        <v>2420</v>
      </c>
      <c r="B23" s="36" t="s">
        <v>2421</v>
      </c>
      <c r="C23" s="11">
        <f t="shared" si="4"/>
        <v>0</v>
      </c>
      <c r="D23" s="38">
        <v>0</v>
      </c>
      <c r="E23" s="38">
        <v>0</v>
      </c>
      <c r="F23" s="38">
        <v>0</v>
      </c>
      <c r="G23" s="38">
        <v>0</v>
      </c>
      <c r="H23" s="11">
        <f t="shared" si="5"/>
        <v>0</v>
      </c>
      <c r="I23" s="38">
        <v>0</v>
      </c>
      <c r="J23" s="38">
        <v>0</v>
      </c>
      <c r="K23" s="55"/>
      <c r="L23" s="55"/>
    </row>
    <row r="24" s="49" customFormat="1" ht="16.95" customHeight="1" spans="1:12">
      <c r="A24" s="27" t="s">
        <v>2422</v>
      </c>
      <c r="B24" s="36" t="s">
        <v>2423</v>
      </c>
      <c r="C24" s="11">
        <f t="shared" si="4"/>
        <v>535</v>
      </c>
      <c r="D24" s="38">
        <v>535</v>
      </c>
      <c r="E24" s="38">
        <v>535</v>
      </c>
      <c r="F24" s="38">
        <v>0</v>
      </c>
      <c r="G24" s="38">
        <v>0</v>
      </c>
      <c r="H24" s="11">
        <f t="shared" si="5"/>
        <v>0</v>
      </c>
      <c r="I24" s="38">
        <v>0</v>
      </c>
      <c r="J24" s="38">
        <v>0</v>
      </c>
      <c r="K24" s="55"/>
      <c r="L24" s="55"/>
    </row>
    <row r="25" s="49" customFormat="1" ht="16.95" customHeight="1" spans="1:12">
      <c r="A25" s="27" t="s">
        <v>2424</v>
      </c>
      <c r="B25" s="36" t="s">
        <v>2425</v>
      </c>
      <c r="C25" s="11">
        <f t="shared" si="4"/>
        <v>501</v>
      </c>
      <c r="D25" s="38">
        <v>501</v>
      </c>
      <c r="E25" s="38">
        <v>501</v>
      </c>
      <c r="F25" s="38">
        <v>0</v>
      </c>
      <c r="G25" s="38">
        <v>0</v>
      </c>
      <c r="H25" s="11">
        <f t="shared" si="5"/>
        <v>0</v>
      </c>
      <c r="I25" s="38">
        <v>0</v>
      </c>
      <c r="J25" s="38">
        <v>0</v>
      </c>
      <c r="K25" s="55"/>
      <c r="L25" s="55"/>
    </row>
    <row r="26" s="49" customFormat="1" ht="16.95" customHeight="1" spans="1:12">
      <c r="A26" s="27" t="s">
        <v>2426</v>
      </c>
      <c r="B26" s="36" t="s">
        <v>2427</v>
      </c>
      <c r="C26" s="11">
        <f t="shared" si="4"/>
        <v>42</v>
      </c>
      <c r="D26" s="38">
        <v>42</v>
      </c>
      <c r="E26" s="38">
        <v>42</v>
      </c>
      <c r="F26" s="38">
        <v>0</v>
      </c>
      <c r="G26" s="38">
        <v>0</v>
      </c>
      <c r="H26" s="11">
        <f t="shared" si="5"/>
        <v>0</v>
      </c>
      <c r="I26" s="38">
        <v>0</v>
      </c>
      <c r="J26" s="38">
        <v>0</v>
      </c>
      <c r="K26" s="55"/>
      <c r="L26" s="55"/>
    </row>
    <row r="27" s="49" customFormat="1" ht="16.95" customHeight="1" spans="1:12">
      <c r="A27" s="27" t="s">
        <v>2428</v>
      </c>
      <c r="B27" s="36" t="s">
        <v>2429</v>
      </c>
      <c r="C27" s="11">
        <f t="shared" si="4"/>
        <v>2575</v>
      </c>
      <c r="D27" s="38">
        <v>2575</v>
      </c>
      <c r="E27" s="38">
        <v>2575</v>
      </c>
      <c r="F27" s="38">
        <v>0</v>
      </c>
      <c r="G27" s="38">
        <v>0</v>
      </c>
      <c r="H27" s="11">
        <f t="shared" si="5"/>
        <v>0</v>
      </c>
      <c r="I27" s="38">
        <v>0</v>
      </c>
      <c r="J27" s="38">
        <v>0</v>
      </c>
      <c r="K27" s="55"/>
      <c r="L27" s="55"/>
    </row>
    <row r="28" s="49" customFormat="1" ht="16.95" customHeight="1" spans="1:12">
      <c r="A28" s="27" t="s">
        <v>2430</v>
      </c>
      <c r="B28" s="36" t="s">
        <v>2431</v>
      </c>
      <c r="C28" s="11">
        <f t="shared" si="4"/>
        <v>667</v>
      </c>
      <c r="D28" s="38">
        <v>667</v>
      </c>
      <c r="E28" s="38">
        <v>667</v>
      </c>
      <c r="F28" s="38">
        <v>0</v>
      </c>
      <c r="G28" s="38">
        <v>0</v>
      </c>
      <c r="H28" s="11">
        <f t="shared" si="5"/>
        <v>0</v>
      </c>
      <c r="I28" s="38">
        <v>0</v>
      </c>
      <c r="J28" s="38">
        <v>0</v>
      </c>
      <c r="K28" s="55"/>
      <c r="L28" s="55"/>
    </row>
    <row r="29" s="49" customFormat="1" ht="16.95" customHeight="1" spans="1:12">
      <c r="A29" s="27" t="s">
        <v>2432</v>
      </c>
      <c r="B29" s="36" t="s">
        <v>2433</v>
      </c>
      <c r="C29" s="11">
        <f t="shared" si="4"/>
        <v>77</v>
      </c>
      <c r="D29" s="38">
        <v>77</v>
      </c>
      <c r="E29" s="38">
        <v>77</v>
      </c>
      <c r="F29" s="38">
        <v>0</v>
      </c>
      <c r="G29" s="38">
        <v>0</v>
      </c>
      <c r="H29" s="11">
        <f t="shared" si="5"/>
        <v>0</v>
      </c>
      <c r="I29" s="38">
        <v>0</v>
      </c>
      <c r="J29" s="38">
        <v>0</v>
      </c>
      <c r="K29" s="55"/>
      <c r="L29" s="55"/>
    </row>
    <row r="30" s="49" customFormat="1" ht="16.95" customHeight="1" spans="1:12">
      <c r="A30" s="27" t="s">
        <v>2434</v>
      </c>
      <c r="B30" s="36" t="s">
        <v>2435</v>
      </c>
      <c r="C30" s="11">
        <f t="shared" si="4"/>
        <v>365</v>
      </c>
      <c r="D30" s="38">
        <v>365</v>
      </c>
      <c r="E30" s="38">
        <v>365</v>
      </c>
      <c r="F30" s="38">
        <v>0</v>
      </c>
      <c r="G30" s="38">
        <v>0</v>
      </c>
      <c r="H30" s="11">
        <f t="shared" si="5"/>
        <v>0</v>
      </c>
      <c r="I30" s="38">
        <v>0</v>
      </c>
      <c r="J30" s="38">
        <v>0</v>
      </c>
      <c r="K30" s="55"/>
      <c r="L30" s="55"/>
    </row>
    <row r="31" s="49" customFormat="1" ht="16.95" customHeight="1" spans="1:12">
      <c r="A31" s="27" t="s">
        <v>2436</v>
      </c>
      <c r="B31" s="36" t="s">
        <v>2437</v>
      </c>
      <c r="C31" s="11">
        <f t="shared" si="4"/>
        <v>209</v>
      </c>
      <c r="D31" s="38">
        <v>209</v>
      </c>
      <c r="E31" s="38">
        <v>209</v>
      </c>
      <c r="F31" s="38">
        <v>0</v>
      </c>
      <c r="G31" s="38">
        <v>0</v>
      </c>
      <c r="H31" s="11">
        <f t="shared" si="5"/>
        <v>0</v>
      </c>
      <c r="I31" s="38">
        <v>0</v>
      </c>
      <c r="J31" s="38">
        <v>0</v>
      </c>
      <c r="K31" s="55"/>
      <c r="L31" s="55"/>
    </row>
    <row r="32" s="49" customFormat="1" ht="16.95" customHeight="1" spans="1:12">
      <c r="A32" s="27" t="s">
        <v>2438</v>
      </c>
      <c r="B32" s="36" t="s">
        <v>2439</v>
      </c>
      <c r="C32" s="11">
        <f t="shared" si="4"/>
        <v>880</v>
      </c>
      <c r="D32" s="38">
        <v>662</v>
      </c>
      <c r="E32" s="38">
        <v>662</v>
      </c>
      <c r="F32" s="38">
        <v>0</v>
      </c>
      <c r="G32" s="38">
        <v>0</v>
      </c>
      <c r="H32" s="11">
        <f t="shared" si="5"/>
        <v>218</v>
      </c>
      <c r="I32" s="38">
        <v>218</v>
      </c>
      <c r="J32" s="38">
        <v>0</v>
      </c>
      <c r="K32" s="55"/>
      <c r="L32" s="55"/>
    </row>
    <row r="33" s="49" customFormat="1" ht="16.95" customHeight="1" spans="1:12">
      <c r="A33" s="27" t="s">
        <v>2440</v>
      </c>
      <c r="B33" s="36" t="s">
        <v>2441</v>
      </c>
      <c r="C33" s="11">
        <f t="shared" si="4"/>
        <v>0</v>
      </c>
      <c r="D33" s="38">
        <v>0</v>
      </c>
      <c r="E33" s="38">
        <v>0</v>
      </c>
      <c r="F33" s="38">
        <v>0</v>
      </c>
      <c r="G33" s="38">
        <v>0</v>
      </c>
      <c r="H33" s="11">
        <f t="shared" si="5"/>
        <v>0</v>
      </c>
      <c r="I33" s="38">
        <v>0</v>
      </c>
      <c r="J33" s="38">
        <v>0</v>
      </c>
      <c r="K33" s="55"/>
      <c r="L33" s="55"/>
    </row>
    <row r="34" s="49" customFormat="1" ht="16.95" customHeight="1" spans="1:12">
      <c r="A34" s="27" t="s">
        <v>2442</v>
      </c>
      <c r="B34" s="36" t="s">
        <v>2443</v>
      </c>
      <c r="C34" s="11">
        <f t="shared" si="4"/>
        <v>0</v>
      </c>
      <c r="D34" s="38">
        <v>0</v>
      </c>
      <c r="E34" s="38">
        <v>0</v>
      </c>
      <c r="F34" s="38">
        <v>0</v>
      </c>
      <c r="G34" s="38">
        <v>0</v>
      </c>
      <c r="H34" s="11">
        <f t="shared" si="5"/>
        <v>0</v>
      </c>
      <c r="I34" s="38">
        <v>0</v>
      </c>
      <c r="J34" s="38">
        <v>0</v>
      </c>
      <c r="K34" s="55"/>
      <c r="L34" s="55"/>
    </row>
    <row r="35" s="49" customFormat="1" ht="16.95" customHeight="1" spans="1:12">
      <c r="A35" s="27" t="s">
        <v>2444</v>
      </c>
      <c r="B35" s="36" t="s">
        <v>2445</v>
      </c>
      <c r="C35" s="11">
        <f t="shared" si="4"/>
        <v>0</v>
      </c>
      <c r="D35" s="38">
        <v>0</v>
      </c>
      <c r="E35" s="38">
        <v>0</v>
      </c>
      <c r="F35" s="38">
        <v>0</v>
      </c>
      <c r="G35" s="38">
        <v>0</v>
      </c>
      <c r="H35" s="11">
        <f t="shared" si="5"/>
        <v>0</v>
      </c>
      <c r="I35" s="38">
        <v>0</v>
      </c>
      <c r="J35" s="38">
        <v>0</v>
      </c>
      <c r="K35" s="55"/>
      <c r="L35" s="55"/>
    </row>
    <row r="36" s="49" customFormat="1" ht="16.95" customHeight="1" spans="1:12">
      <c r="A36" s="27" t="s">
        <v>2446</v>
      </c>
      <c r="B36" s="36" t="s">
        <v>2447</v>
      </c>
      <c r="C36" s="11">
        <f t="shared" si="4"/>
        <v>0</v>
      </c>
      <c r="D36" s="38">
        <v>0</v>
      </c>
      <c r="E36" s="38">
        <v>0</v>
      </c>
      <c r="F36" s="38">
        <v>0</v>
      </c>
      <c r="G36" s="38">
        <v>0</v>
      </c>
      <c r="H36" s="11">
        <f t="shared" si="5"/>
        <v>0</v>
      </c>
      <c r="I36" s="38">
        <v>0</v>
      </c>
      <c r="J36" s="38">
        <v>0</v>
      </c>
      <c r="K36" s="55"/>
      <c r="L36" s="55"/>
    </row>
    <row r="37" s="49" customFormat="1" ht="16.95" customHeight="1" spans="1:12">
      <c r="A37" s="27" t="s">
        <v>2448</v>
      </c>
      <c r="B37" s="36" t="s">
        <v>2449</v>
      </c>
      <c r="C37" s="11">
        <f t="shared" si="4"/>
        <v>0</v>
      </c>
      <c r="D37" s="38">
        <v>0</v>
      </c>
      <c r="E37" s="38">
        <v>0</v>
      </c>
      <c r="F37" s="38">
        <v>0</v>
      </c>
      <c r="G37" s="38">
        <v>0</v>
      </c>
      <c r="H37" s="11">
        <f t="shared" si="5"/>
        <v>0</v>
      </c>
      <c r="I37" s="38">
        <v>0</v>
      </c>
      <c r="J37" s="38">
        <v>0</v>
      </c>
      <c r="K37" s="55"/>
      <c r="L37" s="55"/>
    </row>
    <row r="38" s="49" customFormat="1" ht="16.95" customHeight="1" spans="1:12">
      <c r="A38" s="27" t="s">
        <v>2450</v>
      </c>
      <c r="B38" s="36" t="s">
        <v>2451</v>
      </c>
      <c r="C38" s="11">
        <f t="shared" si="4"/>
        <v>28</v>
      </c>
      <c r="D38" s="38">
        <v>28</v>
      </c>
      <c r="E38" s="38">
        <v>28</v>
      </c>
      <c r="F38" s="38">
        <v>0</v>
      </c>
      <c r="G38" s="38">
        <v>0</v>
      </c>
      <c r="H38" s="11">
        <f t="shared" si="5"/>
        <v>0</v>
      </c>
      <c r="I38" s="38">
        <v>0</v>
      </c>
      <c r="J38" s="38">
        <v>0</v>
      </c>
      <c r="K38" s="55"/>
      <c r="L38" s="55"/>
    </row>
    <row r="39" s="49" customFormat="1" ht="16.95" customHeight="1" spans="1:12">
      <c r="A39" s="27" t="s">
        <v>2452</v>
      </c>
      <c r="B39" s="36" t="s">
        <v>2453</v>
      </c>
      <c r="C39" s="11">
        <f t="shared" si="4"/>
        <v>0</v>
      </c>
      <c r="D39" s="38">
        <v>0</v>
      </c>
      <c r="E39" s="38">
        <v>0</v>
      </c>
      <c r="F39" s="38">
        <v>0</v>
      </c>
      <c r="G39" s="38">
        <v>0</v>
      </c>
      <c r="H39" s="11">
        <f t="shared" si="5"/>
        <v>0</v>
      </c>
      <c r="I39" s="38">
        <v>0</v>
      </c>
      <c r="J39" s="38">
        <v>0</v>
      </c>
      <c r="K39" s="55"/>
      <c r="L39" s="55"/>
    </row>
    <row r="40" s="49" customFormat="1" ht="16.95" customHeight="1" spans="1:12">
      <c r="A40" s="27" t="s">
        <v>2454</v>
      </c>
      <c r="B40" s="36" t="s">
        <v>2455</v>
      </c>
      <c r="C40" s="11">
        <f t="shared" si="4"/>
        <v>773</v>
      </c>
      <c r="D40" s="38">
        <v>773</v>
      </c>
      <c r="E40" s="38">
        <v>773</v>
      </c>
      <c r="F40" s="38">
        <v>0</v>
      </c>
      <c r="G40" s="38">
        <v>0</v>
      </c>
      <c r="H40" s="11">
        <f t="shared" si="5"/>
        <v>0</v>
      </c>
      <c r="I40" s="38">
        <v>0</v>
      </c>
      <c r="J40" s="38">
        <v>0</v>
      </c>
      <c r="K40" s="55"/>
      <c r="L40" s="55"/>
    </row>
    <row r="41" s="49" customFormat="1" ht="16.95" customHeight="1" spans="1:12">
      <c r="A41" s="27" t="s">
        <v>2456</v>
      </c>
      <c r="B41" s="36" t="s">
        <v>2457</v>
      </c>
      <c r="C41" s="11">
        <f t="shared" si="4"/>
        <v>7982</v>
      </c>
      <c r="D41" s="38">
        <v>7982</v>
      </c>
      <c r="E41" s="38">
        <v>7982</v>
      </c>
      <c r="F41" s="38">
        <v>0</v>
      </c>
      <c r="G41" s="38">
        <v>0</v>
      </c>
      <c r="H41" s="11">
        <f t="shared" si="5"/>
        <v>0</v>
      </c>
      <c r="I41" s="38">
        <v>0</v>
      </c>
      <c r="J41" s="38">
        <v>0</v>
      </c>
      <c r="K41" s="55"/>
      <c r="L41" s="55"/>
    </row>
    <row r="42" s="49" customFormat="1" ht="16.95" customHeight="1" spans="1:12">
      <c r="A42" s="27" t="s">
        <v>2458</v>
      </c>
      <c r="B42" s="36" t="s">
        <v>2459</v>
      </c>
      <c r="C42" s="11">
        <f t="shared" si="4"/>
        <v>46</v>
      </c>
      <c r="D42" s="38">
        <v>46</v>
      </c>
      <c r="E42" s="38">
        <v>46</v>
      </c>
      <c r="F42" s="38">
        <v>0</v>
      </c>
      <c r="G42" s="38">
        <v>0</v>
      </c>
      <c r="H42" s="11">
        <f t="shared" si="5"/>
        <v>0</v>
      </c>
      <c r="I42" s="38">
        <v>0</v>
      </c>
      <c r="J42" s="38">
        <v>0</v>
      </c>
      <c r="K42" s="55"/>
      <c r="L42" s="55"/>
    </row>
    <row r="43" s="49" customFormat="1" ht="16.95" customHeight="1" spans="1:12">
      <c r="A43" s="27" t="s">
        <v>2460</v>
      </c>
      <c r="B43" s="36" t="s">
        <v>2461</v>
      </c>
      <c r="C43" s="11">
        <f t="shared" si="4"/>
        <v>2</v>
      </c>
      <c r="D43" s="38">
        <v>2</v>
      </c>
      <c r="E43" s="38">
        <v>2</v>
      </c>
      <c r="F43" s="38">
        <v>0</v>
      </c>
      <c r="G43" s="38">
        <v>0</v>
      </c>
      <c r="H43" s="11">
        <f t="shared" si="5"/>
        <v>0</v>
      </c>
      <c r="I43" s="38">
        <v>0</v>
      </c>
      <c r="J43" s="38">
        <v>0</v>
      </c>
      <c r="K43" s="55"/>
      <c r="L43" s="55"/>
    </row>
    <row r="44" s="49" customFormat="1" ht="16.95" customHeight="1" spans="1:12">
      <c r="A44" s="27" t="s">
        <v>2462</v>
      </c>
      <c r="B44" s="36" t="s">
        <v>2463</v>
      </c>
      <c r="C44" s="11">
        <f t="shared" si="4"/>
        <v>530</v>
      </c>
      <c r="D44" s="38">
        <v>530</v>
      </c>
      <c r="E44" s="38">
        <v>530</v>
      </c>
      <c r="F44" s="38">
        <v>0</v>
      </c>
      <c r="G44" s="38">
        <v>0</v>
      </c>
      <c r="H44" s="11">
        <f t="shared" si="5"/>
        <v>0</v>
      </c>
      <c r="I44" s="38">
        <v>0</v>
      </c>
      <c r="J44" s="38">
        <v>0</v>
      </c>
      <c r="K44" s="55"/>
      <c r="L44" s="55"/>
    </row>
    <row r="45" s="49" customFormat="1" ht="16.95" customHeight="1" spans="1:12">
      <c r="A45" s="27" t="s">
        <v>2464</v>
      </c>
      <c r="B45" s="36" t="s">
        <v>2465</v>
      </c>
      <c r="C45" s="11">
        <f t="shared" si="4"/>
        <v>53</v>
      </c>
      <c r="D45" s="38">
        <v>53</v>
      </c>
      <c r="E45" s="38">
        <v>53</v>
      </c>
      <c r="F45" s="38">
        <v>0</v>
      </c>
      <c r="G45" s="38">
        <v>0</v>
      </c>
      <c r="H45" s="11">
        <f t="shared" si="5"/>
        <v>0</v>
      </c>
      <c r="I45" s="38">
        <v>0</v>
      </c>
      <c r="J45" s="38">
        <v>0</v>
      </c>
      <c r="K45" s="55"/>
      <c r="L45" s="55"/>
    </row>
    <row r="46" s="49" customFormat="1" ht="16.95" customHeight="1" spans="1:12">
      <c r="A46" s="27" t="s">
        <v>2466</v>
      </c>
      <c r="B46" s="36" t="s">
        <v>2467</v>
      </c>
      <c r="C46" s="11">
        <f t="shared" si="4"/>
        <v>0</v>
      </c>
      <c r="D46" s="38">
        <v>0</v>
      </c>
      <c r="E46" s="38">
        <v>0</v>
      </c>
      <c r="F46" s="38">
        <v>0</v>
      </c>
      <c r="G46" s="38">
        <v>0</v>
      </c>
      <c r="H46" s="11">
        <f t="shared" si="5"/>
        <v>0</v>
      </c>
      <c r="I46" s="38">
        <v>0</v>
      </c>
      <c r="J46" s="38">
        <v>0</v>
      </c>
      <c r="K46" s="55"/>
      <c r="L46" s="55"/>
    </row>
    <row r="47" s="49" customFormat="1" ht="16.95" customHeight="1" spans="1:12">
      <c r="A47" s="27" t="s">
        <v>2468</v>
      </c>
      <c r="B47" s="36" t="s">
        <v>2469</v>
      </c>
      <c r="C47" s="11">
        <f t="shared" si="4"/>
        <v>8830</v>
      </c>
      <c r="D47" s="38">
        <v>302</v>
      </c>
      <c r="E47" s="38">
        <v>302</v>
      </c>
      <c r="F47" s="38">
        <v>0</v>
      </c>
      <c r="G47" s="38">
        <v>8528</v>
      </c>
      <c r="H47" s="11">
        <f t="shared" si="5"/>
        <v>0</v>
      </c>
      <c r="I47" s="38">
        <v>0</v>
      </c>
      <c r="J47" s="38">
        <v>0</v>
      </c>
      <c r="K47" s="55"/>
      <c r="L47" s="55"/>
    </row>
    <row r="48" s="49" customFormat="1" ht="16.95" customHeight="1" spans="1:12">
      <c r="A48" s="27" t="s">
        <v>2470</v>
      </c>
      <c r="B48" s="36" t="s">
        <v>1284</v>
      </c>
      <c r="C48" s="11">
        <f t="shared" ref="C48:J48" si="6">SUM(C49:C62)</f>
        <v>1970</v>
      </c>
      <c r="D48" s="11">
        <f t="shared" si="6"/>
        <v>1650</v>
      </c>
      <c r="E48" s="11">
        <f t="shared" si="6"/>
        <v>1650</v>
      </c>
      <c r="F48" s="11">
        <f t="shared" si="6"/>
        <v>0</v>
      </c>
      <c r="G48" s="11">
        <f t="shared" si="6"/>
        <v>320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55"/>
      <c r="L48" s="55"/>
    </row>
    <row r="49" s="49" customFormat="1" ht="16.95" customHeight="1" spans="1:12">
      <c r="A49" s="27" t="s">
        <v>2471</v>
      </c>
      <c r="B49" s="36" t="s">
        <v>2472</v>
      </c>
      <c r="C49" s="11">
        <f t="shared" ref="C49:C62" si="7">SUM(D49,G49,H49)</f>
        <v>10</v>
      </c>
      <c r="D49" s="38">
        <v>10</v>
      </c>
      <c r="E49" s="38">
        <v>10</v>
      </c>
      <c r="F49" s="38">
        <v>0</v>
      </c>
      <c r="G49" s="38">
        <v>0</v>
      </c>
      <c r="H49" s="11">
        <f t="shared" ref="H49:H62" si="8">SUM(I49:J49)</f>
        <v>0</v>
      </c>
      <c r="I49" s="38">
        <v>0</v>
      </c>
      <c r="J49" s="38">
        <v>0</v>
      </c>
      <c r="K49" s="55"/>
      <c r="L49" s="55"/>
    </row>
    <row r="50" s="49" customFormat="1" ht="16.95" customHeight="1" spans="1:12">
      <c r="A50" s="27" t="s">
        <v>2473</v>
      </c>
      <c r="B50" s="36" t="s">
        <v>2474</v>
      </c>
      <c r="C50" s="11">
        <f t="shared" si="7"/>
        <v>472</v>
      </c>
      <c r="D50" s="38">
        <v>472</v>
      </c>
      <c r="E50" s="38">
        <v>472</v>
      </c>
      <c r="F50" s="38">
        <v>0</v>
      </c>
      <c r="G50" s="38">
        <v>0</v>
      </c>
      <c r="H50" s="11">
        <f t="shared" si="8"/>
        <v>0</v>
      </c>
      <c r="I50" s="38">
        <v>0</v>
      </c>
      <c r="J50" s="38">
        <v>0</v>
      </c>
      <c r="K50" s="55"/>
      <c r="L50" s="55"/>
    </row>
    <row r="51" s="49" customFormat="1" ht="16.95" customHeight="1" spans="1:12">
      <c r="A51" s="27" t="s">
        <v>2475</v>
      </c>
      <c r="B51" s="36" t="s">
        <v>2476</v>
      </c>
      <c r="C51" s="11">
        <f t="shared" si="7"/>
        <v>0</v>
      </c>
      <c r="D51" s="38">
        <v>0</v>
      </c>
      <c r="E51" s="38">
        <v>0</v>
      </c>
      <c r="F51" s="38">
        <v>0</v>
      </c>
      <c r="G51" s="38">
        <v>0</v>
      </c>
      <c r="H51" s="11">
        <f t="shared" si="8"/>
        <v>0</v>
      </c>
      <c r="I51" s="38">
        <v>0</v>
      </c>
      <c r="J51" s="38">
        <v>0</v>
      </c>
      <c r="K51" s="55"/>
      <c r="L51" s="55"/>
    </row>
    <row r="52" s="49" customFormat="1" ht="16.95" customHeight="1" spans="1:12">
      <c r="A52" s="27" t="s">
        <v>2477</v>
      </c>
      <c r="B52" s="36" t="s">
        <v>2478</v>
      </c>
      <c r="C52" s="11">
        <f t="shared" si="7"/>
        <v>4</v>
      </c>
      <c r="D52" s="38">
        <v>4</v>
      </c>
      <c r="E52" s="38">
        <v>4</v>
      </c>
      <c r="F52" s="38">
        <v>0</v>
      </c>
      <c r="G52" s="38">
        <v>0</v>
      </c>
      <c r="H52" s="11">
        <f t="shared" si="8"/>
        <v>0</v>
      </c>
      <c r="I52" s="38">
        <v>0</v>
      </c>
      <c r="J52" s="38">
        <v>0</v>
      </c>
      <c r="K52" s="55"/>
      <c r="L52" s="55"/>
    </row>
    <row r="53" s="49" customFormat="1" ht="16.95" customHeight="1" spans="1:12">
      <c r="A53" s="27" t="s">
        <v>2479</v>
      </c>
      <c r="B53" s="36" t="s">
        <v>2480</v>
      </c>
      <c r="C53" s="11">
        <f t="shared" si="7"/>
        <v>14</v>
      </c>
      <c r="D53" s="38">
        <v>14</v>
      </c>
      <c r="E53" s="38">
        <v>14</v>
      </c>
      <c r="F53" s="38">
        <v>0</v>
      </c>
      <c r="G53" s="38">
        <v>0</v>
      </c>
      <c r="H53" s="11">
        <f t="shared" si="8"/>
        <v>0</v>
      </c>
      <c r="I53" s="38">
        <v>0</v>
      </c>
      <c r="J53" s="38">
        <v>0</v>
      </c>
      <c r="K53" s="55"/>
      <c r="L53" s="55"/>
    </row>
    <row r="54" s="49" customFormat="1" ht="16.95" customHeight="1" spans="1:12">
      <c r="A54" s="27" t="s">
        <v>2481</v>
      </c>
      <c r="B54" s="36" t="s">
        <v>2482</v>
      </c>
      <c r="C54" s="11">
        <f t="shared" si="7"/>
        <v>9</v>
      </c>
      <c r="D54" s="38">
        <v>9</v>
      </c>
      <c r="E54" s="38">
        <v>9</v>
      </c>
      <c r="F54" s="38">
        <v>0</v>
      </c>
      <c r="G54" s="38">
        <v>0</v>
      </c>
      <c r="H54" s="11">
        <f t="shared" si="8"/>
        <v>0</v>
      </c>
      <c r="I54" s="38">
        <v>0</v>
      </c>
      <c r="J54" s="38">
        <v>0</v>
      </c>
      <c r="K54" s="55"/>
      <c r="L54" s="55"/>
    </row>
    <row r="55" s="49" customFormat="1" ht="16.95" customHeight="1" spans="1:12">
      <c r="A55" s="27" t="s">
        <v>2483</v>
      </c>
      <c r="B55" s="36" t="s">
        <v>2484</v>
      </c>
      <c r="C55" s="11">
        <f t="shared" si="7"/>
        <v>24</v>
      </c>
      <c r="D55" s="38">
        <v>24</v>
      </c>
      <c r="E55" s="38">
        <v>24</v>
      </c>
      <c r="F55" s="38">
        <v>0</v>
      </c>
      <c r="G55" s="38">
        <v>0</v>
      </c>
      <c r="H55" s="11">
        <f t="shared" si="8"/>
        <v>0</v>
      </c>
      <c r="I55" s="38">
        <v>0</v>
      </c>
      <c r="J55" s="38">
        <v>0</v>
      </c>
      <c r="K55" s="55"/>
      <c r="L55" s="55"/>
    </row>
    <row r="56" s="49" customFormat="1" ht="16.95" customHeight="1" spans="1:12">
      <c r="A56" s="27" t="s">
        <v>2485</v>
      </c>
      <c r="B56" s="36" t="s">
        <v>2486</v>
      </c>
      <c r="C56" s="11">
        <f t="shared" si="7"/>
        <v>0</v>
      </c>
      <c r="D56" s="38">
        <v>0</v>
      </c>
      <c r="E56" s="38">
        <v>0</v>
      </c>
      <c r="F56" s="38">
        <v>0</v>
      </c>
      <c r="G56" s="38">
        <v>0</v>
      </c>
      <c r="H56" s="11">
        <f t="shared" si="8"/>
        <v>0</v>
      </c>
      <c r="I56" s="38">
        <v>0</v>
      </c>
      <c r="J56" s="38">
        <v>0</v>
      </c>
      <c r="K56" s="55"/>
      <c r="L56" s="55"/>
    </row>
    <row r="57" s="49" customFormat="1" ht="16.95" customHeight="1" spans="1:12">
      <c r="A57" s="27" t="s">
        <v>2487</v>
      </c>
      <c r="B57" s="36" t="s">
        <v>2488</v>
      </c>
      <c r="C57" s="11">
        <f t="shared" si="7"/>
        <v>0</v>
      </c>
      <c r="D57" s="38">
        <v>0</v>
      </c>
      <c r="E57" s="38">
        <v>0</v>
      </c>
      <c r="F57" s="38">
        <v>0</v>
      </c>
      <c r="G57" s="38">
        <v>0</v>
      </c>
      <c r="H57" s="11">
        <f t="shared" si="8"/>
        <v>0</v>
      </c>
      <c r="I57" s="38">
        <v>0</v>
      </c>
      <c r="J57" s="38">
        <v>0</v>
      </c>
      <c r="K57" s="55"/>
      <c r="L57" s="55"/>
    </row>
    <row r="58" s="49" customFormat="1" ht="16.95" customHeight="1" spans="1:12">
      <c r="A58" s="27" t="s">
        <v>2489</v>
      </c>
      <c r="B58" s="36" t="s">
        <v>2490</v>
      </c>
      <c r="C58" s="11">
        <f t="shared" si="7"/>
        <v>0</v>
      </c>
      <c r="D58" s="38">
        <v>0</v>
      </c>
      <c r="E58" s="38">
        <v>0</v>
      </c>
      <c r="F58" s="38">
        <v>0</v>
      </c>
      <c r="G58" s="38">
        <v>0</v>
      </c>
      <c r="H58" s="11">
        <f t="shared" si="8"/>
        <v>0</v>
      </c>
      <c r="I58" s="38">
        <v>0</v>
      </c>
      <c r="J58" s="38">
        <v>0</v>
      </c>
      <c r="K58" s="55"/>
      <c r="L58" s="55"/>
    </row>
    <row r="59" s="49" customFormat="1" ht="16.95" customHeight="1" spans="1:12">
      <c r="A59" s="27" t="s">
        <v>2491</v>
      </c>
      <c r="B59" s="36" t="s">
        <v>2492</v>
      </c>
      <c r="C59" s="11">
        <f t="shared" si="7"/>
        <v>1117</v>
      </c>
      <c r="D59" s="38">
        <v>1117</v>
      </c>
      <c r="E59" s="38">
        <v>1117</v>
      </c>
      <c r="F59" s="38">
        <v>0</v>
      </c>
      <c r="G59" s="38">
        <v>0</v>
      </c>
      <c r="H59" s="11">
        <f t="shared" si="8"/>
        <v>0</v>
      </c>
      <c r="I59" s="38">
        <v>0</v>
      </c>
      <c r="J59" s="38">
        <v>0</v>
      </c>
      <c r="K59" s="55"/>
      <c r="L59" s="55"/>
    </row>
    <row r="60" s="49" customFormat="1" ht="16.95" customHeight="1" spans="1:12">
      <c r="A60" s="27" t="s">
        <v>2493</v>
      </c>
      <c r="B60" s="36" t="s">
        <v>2494</v>
      </c>
      <c r="C60" s="11">
        <f t="shared" si="7"/>
        <v>0</v>
      </c>
      <c r="D60" s="38">
        <v>0</v>
      </c>
      <c r="E60" s="38">
        <v>0</v>
      </c>
      <c r="F60" s="38">
        <v>0</v>
      </c>
      <c r="G60" s="38">
        <v>0</v>
      </c>
      <c r="H60" s="11">
        <f t="shared" si="8"/>
        <v>0</v>
      </c>
      <c r="I60" s="38">
        <v>0</v>
      </c>
      <c r="J60" s="38">
        <v>0</v>
      </c>
      <c r="K60" s="55"/>
      <c r="L60" s="55"/>
    </row>
    <row r="61" s="49" customFormat="1" ht="16.95" customHeight="1" spans="1:12">
      <c r="A61" s="27" t="s">
        <v>2495</v>
      </c>
      <c r="B61" s="36" t="s">
        <v>2496</v>
      </c>
      <c r="C61" s="11">
        <f t="shared" si="7"/>
        <v>0</v>
      </c>
      <c r="D61" s="38">
        <v>0</v>
      </c>
      <c r="E61" s="38">
        <v>0</v>
      </c>
      <c r="F61" s="38">
        <v>0</v>
      </c>
      <c r="G61" s="38">
        <v>0</v>
      </c>
      <c r="H61" s="11">
        <f t="shared" si="8"/>
        <v>0</v>
      </c>
      <c r="I61" s="38">
        <v>0</v>
      </c>
      <c r="J61" s="38">
        <v>0</v>
      </c>
      <c r="K61" s="55"/>
      <c r="L61" s="55"/>
    </row>
    <row r="62" s="49" customFormat="1" ht="16.95" customHeight="1" spans="1:12">
      <c r="A62" s="27" t="s">
        <v>2497</v>
      </c>
      <c r="B62" s="36" t="s">
        <v>2498</v>
      </c>
      <c r="C62" s="11">
        <f t="shared" si="7"/>
        <v>320</v>
      </c>
      <c r="D62" s="38">
        <v>0</v>
      </c>
      <c r="E62" s="38">
        <v>0</v>
      </c>
      <c r="F62" s="38">
        <v>0</v>
      </c>
      <c r="G62" s="38">
        <v>320</v>
      </c>
      <c r="H62" s="11">
        <f t="shared" si="8"/>
        <v>0</v>
      </c>
      <c r="I62" s="38">
        <v>0</v>
      </c>
      <c r="J62" s="38">
        <v>0</v>
      </c>
      <c r="K62" s="55"/>
      <c r="L62" s="55"/>
    </row>
    <row r="63" s="49" customFormat="1" ht="16.95" customHeight="1" spans="1:12">
      <c r="A63" s="27" t="s">
        <v>2499</v>
      </c>
      <c r="B63" s="36" t="s">
        <v>1287</v>
      </c>
      <c r="C63" s="11">
        <f t="shared" ref="C63:J63" si="9">SUM(C64:C67)</f>
        <v>27720</v>
      </c>
      <c r="D63" s="11">
        <f t="shared" si="9"/>
        <v>0</v>
      </c>
      <c r="E63" s="11">
        <f t="shared" si="9"/>
        <v>0</v>
      </c>
      <c r="F63" s="11">
        <f t="shared" si="9"/>
        <v>0</v>
      </c>
      <c r="G63" s="11">
        <f t="shared" si="9"/>
        <v>27685</v>
      </c>
      <c r="H63" s="11">
        <f t="shared" si="9"/>
        <v>35</v>
      </c>
      <c r="I63" s="11">
        <f t="shared" si="9"/>
        <v>35</v>
      </c>
      <c r="J63" s="11">
        <f t="shared" si="9"/>
        <v>0</v>
      </c>
      <c r="K63" s="55"/>
      <c r="L63" s="55"/>
    </row>
    <row r="64" s="49" customFormat="1" ht="16.95" customHeight="1" spans="1:12">
      <c r="A64" s="27" t="s">
        <v>2500</v>
      </c>
      <c r="B64" s="36" t="s">
        <v>2501</v>
      </c>
      <c r="C64" s="11">
        <f t="shared" ref="C64:C67" si="10">SUM(D64,G64,H64)</f>
        <v>0</v>
      </c>
      <c r="D64" s="38">
        <v>0</v>
      </c>
      <c r="E64" s="38">
        <v>0</v>
      </c>
      <c r="F64" s="38">
        <v>0</v>
      </c>
      <c r="G64" s="38">
        <v>0</v>
      </c>
      <c r="H64" s="11">
        <f t="shared" ref="H64:H67" si="11">SUM(I64:J64)</f>
        <v>0</v>
      </c>
      <c r="I64" s="38">
        <v>0</v>
      </c>
      <c r="J64" s="38">
        <v>0</v>
      </c>
      <c r="K64" s="55"/>
      <c r="L64" s="55"/>
    </row>
    <row r="65" s="49" customFormat="1" ht="16.95" customHeight="1" spans="1:12">
      <c r="A65" s="27" t="s">
        <v>2502</v>
      </c>
      <c r="B65" s="36" t="s">
        <v>2503</v>
      </c>
      <c r="C65" s="11">
        <f t="shared" si="10"/>
        <v>0</v>
      </c>
      <c r="D65" s="38">
        <v>0</v>
      </c>
      <c r="E65" s="38">
        <v>0</v>
      </c>
      <c r="F65" s="38">
        <v>0</v>
      </c>
      <c r="G65" s="38">
        <v>0</v>
      </c>
      <c r="H65" s="11">
        <f t="shared" si="11"/>
        <v>0</v>
      </c>
      <c r="I65" s="38"/>
      <c r="J65" s="38">
        <v>0</v>
      </c>
      <c r="K65" s="55"/>
      <c r="L65" s="55"/>
    </row>
    <row r="66" s="49" customFormat="1" ht="16.95" customHeight="1" spans="1:12">
      <c r="A66" s="27" t="s">
        <v>2504</v>
      </c>
      <c r="B66" s="36" t="s">
        <v>2505</v>
      </c>
      <c r="C66" s="11">
        <f t="shared" si="10"/>
        <v>0</v>
      </c>
      <c r="D66" s="38">
        <v>0</v>
      </c>
      <c r="E66" s="38">
        <v>0</v>
      </c>
      <c r="F66" s="38">
        <v>0</v>
      </c>
      <c r="G66" s="38">
        <v>0</v>
      </c>
      <c r="H66" s="11">
        <f t="shared" si="11"/>
        <v>0</v>
      </c>
      <c r="I66" s="38">
        <v>0</v>
      </c>
      <c r="J66" s="38">
        <v>0</v>
      </c>
      <c r="K66" s="55"/>
      <c r="L66" s="55"/>
    </row>
    <row r="67" s="49" customFormat="1" ht="16.95" customHeight="1" spans="1:12">
      <c r="A67" s="27" t="s">
        <v>2506</v>
      </c>
      <c r="B67" s="36" t="s">
        <v>2507</v>
      </c>
      <c r="C67" s="11">
        <f t="shared" si="10"/>
        <v>27720</v>
      </c>
      <c r="D67" s="38">
        <v>0</v>
      </c>
      <c r="E67" s="38">
        <v>0</v>
      </c>
      <c r="F67" s="38">
        <v>0</v>
      </c>
      <c r="G67" s="38">
        <v>27685</v>
      </c>
      <c r="H67" s="11">
        <f t="shared" si="11"/>
        <v>35</v>
      </c>
      <c r="I67" s="38">
        <v>35</v>
      </c>
      <c r="J67" s="38">
        <v>0</v>
      </c>
      <c r="K67" s="55"/>
      <c r="L67" s="55"/>
    </row>
    <row r="68" s="49" customFormat="1" ht="16.95" customHeight="1" spans="1:12">
      <c r="A68" s="27" t="s">
        <v>2508</v>
      </c>
      <c r="B68" s="36" t="s">
        <v>2509</v>
      </c>
      <c r="C68" s="11">
        <f t="shared" ref="C68:J68" si="12">SUM(C69:C70)</f>
        <v>0</v>
      </c>
      <c r="D68" s="11">
        <f t="shared" si="12"/>
        <v>0</v>
      </c>
      <c r="E68" s="11">
        <f t="shared" si="12"/>
        <v>0</v>
      </c>
      <c r="F68" s="11">
        <f t="shared" si="12"/>
        <v>0</v>
      </c>
      <c r="G68" s="11">
        <f t="shared" si="12"/>
        <v>0</v>
      </c>
      <c r="H68" s="11">
        <f t="shared" si="12"/>
        <v>0</v>
      </c>
      <c r="I68" s="11">
        <f t="shared" si="12"/>
        <v>0</v>
      </c>
      <c r="J68" s="11">
        <f t="shared" si="12"/>
        <v>0</v>
      </c>
      <c r="K68" s="55"/>
      <c r="L68" s="55"/>
    </row>
    <row r="69" s="49" customFormat="1" ht="16.95" customHeight="1" spans="1:12">
      <c r="A69" s="27" t="s">
        <v>2510</v>
      </c>
      <c r="B69" s="36" t="s">
        <v>2511</v>
      </c>
      <c r="C69" s="11">
        <f t="shared" ref="C69:C73" si="13">SUM(D69,G69,H69)</f>
        <v>0</v>
      </c>
      <c r="D69" s="38">
        <v>0</v>
      </c>
      <c r="E69" s="38">
        <v>0</v>
      </c>
      <c r="F69" s="38">
        <v>0</v>
      </c>
      <c r="G69" s="38">
        <v>0</v>
      </c>
      <c r="H69" s="11">
        <f t="shared" ref="H69:H73" si="14">SUM(I69:J69)</f>
        <v>0</v>
      </c>
      <c r="I69" s="38">
        <v>0</v>
      </c>
      <c r="J69" s="38">
        <v>0</v>
      </c>
      <c r="K69" s="55"/>
      <c r="L69" s="55"/>
    </row>
    <row r="70" s="49" customFormat="1" ht="16.95" customHeight="1" spans="1:12">
      <c r="A70" s="27" t="s">
        <v>2512</v>
      </c>
      <c r="B70" s="36" t="s">
        <v>2513</v>
      </c>
      <c r="C70" s="11">
        <f t="shared" si="13"/>
        <v>0</v>
      </c>
      <c r="D70" s="38">
        <v>0</v>
      </c>
      <c r="E70" s="38">
        <v>0</v>
      </c>
      <c r="F70" s="38">
        <v>0</v>
      </c>
      <c r="G70" s="38">
        <v>0</v>
      </c>
      <c r="H70" s="11">
        <f t="shared" si="14"/>
        <v>0</v>
      </c>
      <c r="I70" s="38">
        <v>0</v>
      </c>
      <c r="J70" s="38">
        <v>0</v>
      </c>
      <c r="K70" s="55"/>
      <c r="L70" s="55"/>
    </row>
    <row r="71" s="49" customFormat="1" ht="16.95" customHeight="1" spans="1:12">
      <c r="A71" s="27" t="s">
        <v>2514</v>
      </c>
      <c r="B71" s="36" t="s">
        <v>1288</v>
      </c>
      <c r="C71" s="11">
        <f t="shared" ref="C71:J71" si="15">SUM(C72:C73)</f>
        <v>1506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1506</v>
      </c>
      <c r="H71" s="11">
        <f t="shared" si="15"/>
        <v>0</v>
      </c>
      <c r="I71" s="11">
        <f t="shared" si="15"/>
        <v>0</v>
      </c>
      <c r="J71" s="11">
        <f t="shared" si="15"/>
        <v>0</v>
      </c>
      <c r="K71" s="55"/>
      <c r="L71" s="55"/>
    </row>
    <row r="72" s="49" customFormat="1" ht="16.95" customHeight="1" spans="1:12">
      <c r="A72" s="27" t="s">
        <v>2515</v>
      </c>
      <c r="B72" s="36" t="s">
        <v>2516</v>
      </c>
      <c r="C72" s="11">
        <f t="shared" si="13"/>
        <v>1506</v>
      </c>
      <c r="D72" s="38">
        <v>0</v>
      </c>
      <c r="E72" s="38">
        <v>0</v>
      </c>
      <c r="F72" s="38">
        <v>0</v>
      </c>
      <c r="G72" s="38">
        <v>1506</v>
      </c>
      <c r="H72" s="11">
        <f t="shared" si="14"/>
        <v>0</v>
      </c>
      <c r="I72" s="38">
        <v>0</v>
      </c>
      <c r="J72" s="38">
        <v>0</v>
      </c>
      <c r="K72" s="55"/>
      <c r="L72" s="55"/>
    </row>
    <row r="73" s="49" customFormat="1" ht="16.95" customHeight="1" spans="1:12">
      <c r="A73" s="27" t="s">
        <v>2517</v>
      </c>
      <c r="B73" s="36" t="s">
        <v>2518</v>
      </c>
      <c r="C73" s="11">
        <f t="shared" si="13"/>
        <v>0</v>
      </c>
      <c r="D73" s="38">
        <v>0</v>
      </c>
      <c r="E73" s="38">
        <v>0</v>
      </c>
      <c r="F73" s="38">
        <v>0</v>
      </c>
      <c r="G73" s="38">
        <v>0</v>
      </c>
      <c r="H73" s="11">
        <f t="shared" si="14"/>
        <v>0</v>
      </c>
      <c r="I73" s="38">
        <v>0</v>
      </c>
      <c r="J73" s="38">
        <v>0</v>
      </c>
      <c r="K73" s="55"/>
      <c r="L73" s="55"/>
    </row>
    <row r="74" s="49" customFormat="1" ht="16.95" customHeight="1" spans="1:12">
      <c r="A74" s="27" t="s">
        <v>2519</v>
      </c>
      <c r="B74" s="36" t="s">
        <v>1285</v>
      </c>
      <c r="C74" s="11">
        <f t="shared" ref="C74:J74" si="16">SUM(C75:C84)</f>
        <v>78094</v>
      </c>
      <c r="D74" s="11">
        <f t="shared" si="16"/>
        <v>0</v>
      </c>
      <c r="E74" s="11">
        <f t="shared" si="16"/>
        <v>0</v>
      </c>
      <c r="F74" s="11">
        <f t="shared" si="16"/>
        <v>0</v>
      </c>
      <c r="G74" s="11">
        <f t="shared" si="16"/>
        <v>78094</v>
      </c>
      <c r="H74" s="11">
        <f t="shared" si="16"/>
        <v>0</v>
      </c>
      <c r="I74" s="11">
        <f t="shared" si="16"/>
        <v>0</v>
      </c>
      <c r="J74" s="11">
        <f t="shared" si="16"/>
        <v>0</v>
      </c>
      <c r="K74" s="55"/>
      <c r="L74" s="55"/>
    </row>
    <row r="75" s="49" customFormat="1" ht="16.95" customHeight="1" spans="1:12">
      <c r="A75" s="27" t="s">
        <v>2520</v>
      </c>
      <c r="B75" s="36" t="s">
        <v>2521</v>
      </c>
      <c r="C75" s="11">
        <f t="shared" ref="C75:C84" si="17">SUM(D75,G75,H75)</f>
        <v>0</v>
      </c>
      <c r="D75" s="38">
        <v>0</v>
      </c>
      <c r="E75" s="38">
        <v>0</v>
      </c>
      <c r="F75" s="38">
        <v>0</v>
      </c>
      <c r="G75" s="38">
        <v>0</v>
      </c>
      <c r="H75" s="11">
        <f t="shared" ref="H75:H84" si="18">SUM(I75:J75)</f>
        <v>0</v>
      </c>
      <c r="I75" s="38">
        <v>0</v>
      </c>
      <c r="J75" s="38">
        <v>0</v>
      </c>
      <c r="K75" s="55"/>
      <c r="L75" s="55"/>
    </row>
    <row r="76" s="49" customFormat="1" ht="16.95" customHeight="1" spans="1:12">
      <c r="A76" s="27" t="s">
        <v>2522</v>
      </c>
      <c r="B76" s="36" t="s">
        <v>2523</v>
      </c>
      <c r="C76" s="11">
        <f t="shared" si="17"/>
        <v>0</v>
      </c>
      <c r="D76" s="38">
        <v>0</v>
      </c>
      <c r="E76" s="38">
        <v>0</v>
      </c>
      <c r="F76" s="38">
        <v>0</v>
      </c>
      <c r="G76" s="38">
        <v>0</v>
      </c>
      <c r="H76" s="11">
        <f t="shared" si="18"/>
        <v>0</v>
      </c>
      <c r="I76" s="38">
        <v>0</v>
      </c>
      <c r="J76" s="38">
        <v>0</v>
      </c>
      <c r="K76" s="55"/>
      <c r="L76" s="55"/>
    </row>
    <row r="77" s="49" customFormat="1" ht="16.95" customHeight="1" spans="1:12">
      <c r="A77" s="27" t="s">
        <v>2524</v>
      </c>
      <c r="B77" s="36" t="s">
        <v>2525</v>
      </c>
      <c r="C77" s="11">
        <f t="shared" si="17"/>
        <v>0</v>
      </c>
      <c r="D77" s="38">
        <v>0</v>
      </c>
      <c r="E77" s="38">
        <v>0</v>
      </c>
      <c r="F77" s="38">
        <v>0</v>
      </c>
      <c r="G77" s="38">
        <v>0</v>
      </c>
      <c r="H77" s="11">
        <f t="shared" si="18"/>
        <v>0</v>
      </c>
      <c r="I77" s="38">
        <v>0</v>
      </c>
      <c r="J77" s="38">
        <v>0</v>
      </c>
      <c r="K77" s="55"/>
      <c r="L77" s="55"/>
    </row>
    <row r="78" s="49" customFormat="1" ht="16.95" customHeight="1" spans="1:12">
      <c r="A78" s="27" t="s">
        <v>2526</v>
      </c>
      <c r="B78" s="36" t="s">
        <v>2527</v>
      </c>
      <c r="C78" s="11">
        <f t="shared" si="17"/>
        <v>0</v>
      </c>
      <c r="D78" s="38">
        <v>0</v>
      </c>
      <c r="E78" s="38">
        <v>0</v>
      </c>
      <c r="F78" s="38">
        <v>0</v>
      </c>
      <c r="G78" s="38">
        <v>0</v>
      </c>
      <c r="H78" s="11">
        <f t="shared" si="18"/>
        <v>0</v>
      </c>
      <c r="I78" s="38">
        <v>0</v>
      </c>
      <c r="J78" s="38">
        <v>0</v>
      </c>
      <c r="K78" s="55"/>
      <c r="L78" s="55"/>
    </row>
    <row r="79" s="49" customFormat="1" ht="16.95" customHeight="1" spans="1:12">
      <c r="A79" s="27" t="s">
        <v>2528</v>
      </c>
      <c r="B79" s="36" t="s">
        <v>2529</v>
      </c>
      <c r="C79" s="11">
        <f t="shared" si="17"/>
        <v>0</v>
      </c>
      <c r="D79" s="38">
        <v>0</v>
      </c>
      <c r="E79" s="38">
        <v>0</v>
      </c>
      <c r="F79" s="38">
        <v>0</v>
      </c>
      <c r="G79" s="38">
        <v>0</v>
      </c>
      <c r="H79" s="11">
        <f t="shared" si="18"/>
        <v>0</v>
      </c>
      <c r="I79" s="38">
        <v>0</v>
      </c>
      <c r="J79" s="38">
        <v>0</v>
      </c>
      <c r="K79" s="55"/>
      <c r="L79" s="55"/>
    </row>
    <row r="80" s="49" customFormat="1" ht="16.95" customHeight="1" spans="1:12">
      <c r="A80" s="27" t="s">
        <v>2530</v>
      </c>
      <c r="B80" s="36" t="s">
        <v>2531</v>
      </c>
      <c r="C80" s="11">
        <f t="shared" si="17"/>
        <v>0</v>
      </c>
      <c r="D80" s="38">
        <v>0</v>
      </c>
      <c r="E80" s="38">
        <v>0</v>
      </c>
      <c r="F80" s="38">
        <v>0</v>
      </c>
      <c r="G80" s="38">
        <v>0</v>
      </c>
      <c r="H80" s="11">
        <f t="shared" si="18"/>
        <v>0</v>
      </c>
      <c r="I80" s="38">
        <v>0</v>
      </c>
      <c r="J80" s="38">
        <v>0</v>
      </c>
      <c r="K80" s="55"/>
      <c r="L80" s="55"/>
    </row>
    <row r="81" s="49" customFormat="1" ht="16.95" customHeight="1" spans="1:12">
      <c r="A81" s="27" t="s">
        <v>2532</v>
      </c>
      <c r="B81" s="36" t="s">
        <v>2533</v>
      </c>
      <c r="C81" s="11">
        <f t="shared" si="17"/>
        <v>0</v>
      </c>
      <c r="D81" s="38">
        <v>0</v>
      </c>
      <c r="E81" s="38">
        <v>0</v>
      </c>
      <c r="F81" s="38">
        <v>0</v>
      </c>
      <c r="G81" s="38">
        <v>0</v>
      </c>
      <c r="H81" s="11">
        <f t="shared" si="18"/>
        <v>0</v>
      </c>
      <c r="I81" s="38">
        <v>0</v>
      </c>
      <c r="J81" s="38">
        <v>0</v>
      </c>
      <c r="K81" s="55"/>
      <c r="L81" s="55"/>
    </row>
    <row r="82" s="49" customFormat="1" ht="16.95" customHeight="1" spans="1:12">
      <c r="A82" s="27" t="s">
        <v>2534</v>
      </c>
      <c r="B82" s="36" t="s">
        <v>2535</v>
      </c>
      <c r="C82" s="11">
        <f t="shared" si="17"/>
        <v>0</v>
      </c>
      <c r="D82" s="38">
        <v>0</v>
      </c>
      <c r="E82" s="38">
        <v>0</v>
      </c>
      <c r="F82" s="38">
        <v>0</v>
      </c>
      <c r="G82" s="38">
        <v>0</v>
      </c>
      <c r="H82" s="11">
        <f t="shared" si="18"/>
        <v>0</v>
      </c>
      <c r="I82" s="38">
        <v>0</v>
      </c>
      <c r="J82" s="38">
        <v>0</v>
      </c>
      <c r="K82" s="55"/>
      <c r="L82" s="55"/>
    </row>
    <row r="83" s="49" customFormat="1" ht="16.95" customHeight="1" spans="1:12">
      <c r="A83" s="27" t="s">
        <v>2536</v>
      </c>
      <c r="B83" s="36" t="s">
        <v>2537</v>
      </c>
      <c r="C83" s="11">
        <f t="shared" si="17"/>
        <v>0</v>
      </c>
      <c r="D83" s="38">
        <v>0</v>
      </c>
      <c r="E83" s="38">
        <v>0</v>
      </c>
      <c r="F83" s="38">
        <v>0</v>
      </c>
      <c r="G83" s="38">
        <v>0</v>
      </c>
      <c r="H83" s="11">
        <f t="shared" si="18"/>
        <v>0</v>
      </c>
      <c r="I83" s="38">
        <v>0</v>
      </c>
      <c r="J83" s="38">
        <v>0</v>
      </c>
      <c r="K83" s="55"/>
      <c r="L83" s="55"/>
    </row>
    <row r="84" s="49" customFormat="1" ht="16.95" customHeight="1" spans="1:12">
      <c r="A84" s="27" t="s">
        <v>2538</v>
      </c>
      <c r="B84" s="36" t="s">
        <v>2539</v>
      </c>
      <c r="C84" s="11">
        <f t="shared" si="17"/>
        <v>78094</v>
      </c>
      <c r="D84" s="38">
        <v>0</v>
      </c>
      <c r="E84" s="38">
        <v>0</v>
      </c>
      <c r="F84" s="38">
        <v>0</v>
      </c>
      <c r="G84" s="38">
        <v>78094</v>
      </c>
      <c r="H84" s="11">
        <f t="shared" si="18"/>
        <v>0</v>
      </c>
      <c r="I84" s="38">
        <v>0</v>
      </c>
      <c r="J84" s="38">
        <v>0</v>
      </c>
      <c r="K84" s="55"/>
      <c r="L84" s="55"/>
    </row>
    <row r="85" s="49" customFormat="1" ht="16.95" customHeight="1" spans="1:12">
      <c r="A85" s="27" t="s">
        <v>2540</v>
      </c>
      <c r="B85" s="36" t="s">
        <v>1286</v>
      </c>
      <c r="C85" s="11">
        <f t="shared" ref="C85:J85" si="19">SUM(C86:C100)</f>
        <v>1086</v>
      </c>
      <c r="D85" s="11">
        <f t="shared" si="19"/>
        <v>1086</v>
      </c>
      <c r="E85" s="11">
        <f t="shared" si="19"/>
        <v>1086</v>
      </c>
      <c r="F85" s="11">
        <f t="shared" si="19"/>
        <v>0</v>
      </c>
      <c r="G85" s="11">
        <f t="shared" si="19"/>
        <v>0</v>
      </c>
      <c r="H85" s="11">
        <f t="shared" si="19"/>
        <v>0</v>
      </c>
      <c r="I85" s="11">
        <f t="shared" si="19"/>
        <v>0</v>
      </c>
      <c r="J85" s="11">
        <f t="shared" si="19"/>
        <v>0</v>
      </c>
      <c r="K85" s="55"/>
      <c r="L85" s="55"/>
    </row>
    <row r="86" s="49" customFormat="1" ht="16.95" customHeight="1" spans="1:12">
      <c r="A86" s="27" t="s">
        <v>2541</v>
      </c>
      <c r="B86" s="36" t="s">
        <v>2521</v>
      </c>
      <c r="C86" s="11">
        <f t="shared" ref="C86:C100" si="20">SUM(D86,G86,H86)</f>
        <v>0</v>
      </c>
      <c r="D86" s="38">
        <v>0</v>
      </c>
      <c r="E86" s="38">
        <v>0</v>
      </c>
      <c r="F86" s="38">
        <v>0</v>
      </c>
      <c r="G86" s="38">
        <v>0</v>
      </c>
      <c r="H86" s="11">
        <f t="shared" ref="H86:H100" si="21">SUM(I86:J86)</f>
        <v>0</v>
      </c>
      <c r="I86" s="38">
        <v>0</v>
      </c>
      <c r="J86" s="38">
        <v>0</v>
      </c>
      <c r="K86" s="55"/>
      <c r="L86" s="55"/>
    </row>
    <row r="87" s="49" customFormat="1" ht="16.95" customHeight="1" spans="1:12">
      <c r="A87" s="27" t="s">
        <v>2542</v>
      </c>
      <c r="B87" s="36" t="s">
        <v>2523</v>
      </c>
      <c r="C87" s="11">
        <f t="shared" si="20"/>
        <v>434</v>
      </c>
      <c r="D87" s="38">
        <v>434</v>
      </c>
      <c r="E87" s="38">
        <v>434</v>
      </c>
      <c r="F87" s="38">
        <v>0</v>
      </c>
      <c r="G87" s="38">
        <v>0</v>
      </c>
      <c r="H87" s="11">
        <f t="shared" si="21"/>
        <v>0</v>
      </c>
      <c r="I87" s="38">
        <v>0</v>
      </c>
      <c r="J87" s="38">
        <v>0</v>
      </c>
      <c r="K87" s="55"/>
      <c r="L87" s="55"/>
    </row>
    <row r="88" s="49" customFormat="1" ht="16.95" customHeight="1" spans="1:12">
      <c r="A88" s="27" t="s">
        <v>2543</v>
      </c>
      <c r="B88" s="36" t="s">
        <v>2525</v>
      </c>
      <c r="C88" s="11">
        <f t="shared" si="20"/>
        <v>99</v>
      </c>
      <c r="D88" s="38">
        <v>99</v>
      </c>
      <c r="E88" s="38">
        <v>99</v>
      </c>
      <c r="F88" s="38">
        <v>0</v>
      </c>
      <c r="G88" s="38">
        <v>0</v>
      </c>
      <c r="H88" s="11">
        <f t="shared" si="21"/>
        <v>0</v>
      </c>
      <c r="I88" s="38"/>
      <c r="J88" s="38">
        <v>0</v>
      </c>
      <c r="K88" s="55"/>
      <c r="L88" s="55"/>
    </row>
    <row r="89" s="49" customFormat="1" ht="16.95" customHeight="1" spans="1:12">
      <c r="A89" s="27" t="s">
        <v>2544</v>
      </c>
      <c r="B89" s="36" t="s">
        <v>2527</v>
      </c>
      <c r="C89" s="11">
        <f t="shared" si="20"/>
        <v>0</v>
      </c>
      <c r="D89" s="38">
        <v>0</v>
      </c>
      <c r="E89" s="38">
        <v>0</v>
      </c>
      <c r="F89" s="38">
        <v>0</v>
      </c>
      <c r="G89" s="38">
        <v>0</v>
      </c>
      <c r="H89" s="11">
        <f t="shared" si="21"/>
        <v>0</v>
      </c>
      <c r="I89" s="38">
        <v>0</v>
      </c>
      <c r="J89" s="38">
        <v>0</v>
      </c>
      <c r="K89" s="55"/>
      <c r="L89" s="55"/>
    </row>
    <row r="90" s="49" customFormat="1" ht="16.95" customHeight="1" spans="1:12">
      <c r="A90" s="27" t="s">
        <v>2545</v>
      </c>
      <c r="B90" s="36" t="s">
        <v>2529</v>
      </c>
      <c r="C90" s="11">
        <f t="shared" si="20"/>
        <v>39</v>
      </c>
      <c r="D90" s="38">
        <v>39</v>
      </c>
      <c r="E90" s="38">
        <v>39</v>
      </c>
      <c r="F90" s="38">
        <v>0</v>
      </c>
      <c r="G90" s="38">
        <v>0</v>
      </c>
      <c r="H90" s="11">
        <f t="shared" si="21"/>
        <v>0</v>
      </c>
      <c r="I90" s="38">
        <v>0</v>
      </c>
      <c r="J90" s="38">
        <v>0</v>
      </c>
      <c r="K90" s="55"/>
      <c r="L90" s="55"/>
    </row>
    <row r="91" s="49" customFormat="1" ht="16.95" customHeight="1" spans="1:12">
      <c r="A91" s="27" t="s">
        <v>2546</v>
      </c>
      <c r="B91" s="36" t="s">
        <v>2531</v>
      </c>
      <c r="C91" s="11">
        <f t="shared" si="20"/>
        <v>488</v>
      </c>
      <c r="D91" s="38">
        <v>488</v>
      </c>
      <c r="E91" s="38">
        <v>488</v>
      </c>
      <c r="F91" s="38">
        <v>0</v>
      </c>
      <c r="G91" s="38">
        <v>0</v>
      </c>
      <c r="H91" s="11">
        <f t="shared" si="21"/>
        <v>0</v>
      </c>
      <c r="I91" s="38">
        <v>0</v>
      </c>
      <c r="J91" s="38">
        <v>0</v>
      </c>
      <c r="K91" s="55"/>
      <c r="L91" s="55"/>
    </row>
    <row r="92" s="49" customFormat="1" ht="16.95" customHeight="1" spans="1:12">
      <c r="A92" s="27" t="s">
        <v>2547</v>
      </c>
      <c r="B92" s="36" t="s">
        <v>2533</v>
      </c>
      <c r="C92" s="11">
        <f t="shared" si="20"/>
        <v>0</v>
      </c>
      <c r="D92" s="38">
        <v>0</v>
      </c>
      <c r="E92" s="38">
        <v>0</v>
      </c>
      <c r="F92" s="38">
        <v>0</v>
      </c>
      <c r="G92" s="38">
        <v>0</v>
      </c>
      <c r="H92" s="11">
        <f t="shared" si="21"/>
        <v>0</v>
      </c>
      <c r="I92" s="38">
        <v>0</v>
      </c>
      <c r="J92" s="38">
        <v>0</v>
      </c>
      <c r="K92" s="55"/>
      <c r="L92" s="55"/>
    </row>
    <row r="93" s="49" customFormat="1" ht="16.95" customHeight="1" spans="1:12">
      <c r="A93" s="27" t="s">
        <v>2548</v>
      </c>
      <c r="B93" s="36" t="s">
        <v>2549</v>
      </c>
      <c r="C93" s="11">
        <f t="shared" si="20"/>
        <v>0</v>
      </c>
      <c r="D93" s="38">
        <v>0</v>
      </c>
      <c r="E93" s="38">
        <v>0</v>
      </c>
      <c r="F93" s="38">
        <v>0</v>
      </c>
      <c r="G93" s="38">
        <v>0</v>
      </c>
      <c r="H93" s="11">
        <f t="shared" si="21"/>
        <v>0</v>
      </c>
      <c r="I93" s="38">
        <v>0</v>
      </c>
      <c r="J93" s="38">
        <v>0</v>
      </c>
      <c r="K93" s="55"/>
      <c r="L93" s="55"/>
    </row>
    <row r="94" s="49" customFormat="1" ht="16.95" customHeight="1" spans="1:12">
      <c r="A94" s="27" t="s">
        <v>2550</v>
      </c>
      <c r="B94" s="36" t="s">
        <v>2551</v>
      </c>
      <c r="C94" s="11">
        <f t="shared" si="20"/>
        <v>0</v>
      </c>
      <c r="D94" s="38">
        <v>0</v>
      </c>
      <c r="E94" s="38">
        <v>0</v>
      </c>
      <c r="F94" s="38">
        <v>0</v>
      </c>
      <c r="G94" s="38">
        <v>0</v>
      </c>
      <c r="H94" s="11">
        <f t="shared" si="21"/>
        <v>0</v>
      </c>
      <c r="I94" s="38">
        <v>0</v>
      </c>
      <c r="J94" s="38">
        <v>0</v>
      </c>
      <c r="K94" s="55"/>
      <c r="L94" s="55"/>
    </row>
    <row r="95" s="49" customFormat="1" ht="16.95" customHeight="1" spans="1:12">
      <c r="A95" s="27" t="s">
        <v>2552</v>
      </c>
      <c r="B95" s="36" t="s">
        <v>2553</v>
      </c>
      <c r="C95" s="11">
        <f t="shared" si="20"/>
        <v>0</v>
      </c>
      <c r="D95" s="38">
        <v>0</v>
      </c>
      <c r="E95" s="38">
        <v>0</v>
      </c>
      <c r="F95" s="38">
        <v>0</v>
      </c>
      <c r="G95" s="38">
        <v>0</v>
      </c>
      <c r="H95" s="11">
        <f t="shared" si="21"/>
        <v>0</v>
      </c>
      <c r="I95" s="38">
        <v>0</v>
      </c>
      <c r="J95" s="38">
        <v>0</v>
      </c>
      <c r="K95" s="55"/>
      <c r="L95" s="55"/>
    </row>
    <row r="96" s="49" customFormat="1" ht="16.95" customHeight="1" spans="1:12">
      <c r="A96" s="27" t="s">
        <v>2554</v>
      </c>
      <c r="B96" s="36" t="s">
        <v>2555</v>
      </c>
      <c r="C96" s="11">
        <f t="shared" si="20"/>
        <v>0</v>
      </c>
      <c r="D96" s="38">
        <v>0</v>
      </c>
      <c r="E96" s="38">
        <v>0</v>
      </c>
      <c r="F96" s="38">
        <v>0</v>
      </c>
      <c r="G96" s="38">
        <v>0</v>
      </c>
      <c r="H96" s="11">
        <f t="shared" si="21"/>
        <v>0</v>
      </c>
      <c r="I96" s="38">
        <v>0</v>
      </c>
      <c r="J96" s="38">
        <v>0</v>
      </c>
      <c r="K96" s="55"/>
      <c r="L96" s="55"/>
    </row>
    <row r="97" s="49" customFormat="1" ht="16.95" customHeight="1" spans="1:12">
      <c r="A97" s="27" t="s">
        <v>2556</v>
      </c>
      <c r="B97" s="36" t="s">
        <v>2535</v>
      </c>
      <c r="C97" s="11">
        <f t="shared" si="20"/>
        <v>0</v>
      </c>
      <c r="D97" s="38">
        <v>0</v>
      </c>
      <c r="E97" s="38">
        <v>0</v>
      </c>
      <c r="F97" s="38">
        <v>0</v>
      </c>
      <c r="G97" s="38">
        <v>0</v>
      </c>
      <c r="H97" s="11">
        <f t="shared" si="21"/>
        <v>0</v>
      </c>
      <c r="I97" s="38">
        <v>0</v>
      </c>
      <c r="J97" s="38">
        <v>0</v>
      </c>
      <c r="K97" s="55"/>
      <c r="L97" s="55"/>
    </row>
    <row r="98" s="49" customFormat="1" ht="16.95" customHeight="1" spans="1:12">
      <c r="A98" s="27" t="s">
        <v>2557</v>
      </c>
      <c r="B98" s="36" t="s">
        <v>2537</v>
      </c>
      <c r="C98" s="11">
        <f t="shared" si="20"/>
        <v>0</v>
      </c>
      <c r="D98" s="38">
        <v>0</v>
      </c>
      <c r="E98" s="38">
        <v>0</v>
      </c>
      <c r="F98" s="38">
        <v>0</v>
      </c>
      <c r="G98" s="38">
        <v>0</v>
      </c>
      <c r="H98" s="11">
        <f t="shared" si="21"/>
        <v>0</v>
      </c>
      <c r="I98" s="38">
        <v>0</v>
      </c>
      <c r="J98" s="38">
        <v>0</v>
      </c>
      <c r="K98" s="55"/>
      <c r="L98" s="55"/>
    </row>
    <row r="99" s="49" customFormat="1" ht="16.95" customHeight="1" spans="1:12">
      <c r="A99" s="27" t="s">
        <v>2558</v>
      </c>
      <c r="B99" s="36" t="s">
        <v>2559</v>
      </c>
      <c r="C99" s="11">
        <f t="shared" si="20"/>
        <v>0</v>
      </c>
      <c r="D99" s="38">
        <v>0</v>
      </c>
      <c r="E99" s="38">
        <v>0</v>
      </c>
      <c r="F99" s="38">
        <v>0</v>
      </c>
      <c r="G99" s="38">
        <v>0</v>
      </c>
      <c r="H99" s="11">
        <f t="shared" si="21"/>
        <v>0</v>
      </c>
      <c r="I99" s="38">
        <v>0</v>
      </c>
      <c r="J99" s="38">
        <v>0</v>
      </c>
      <c r="K99" s="55"/>
      <c r="L99" s="55"/>
    </row>
    <row r="100" s="49" customFormat="1" ht="16.95" customHeight="1" spans="1:12">
      <c r="A100" s="27" t="s">
        <v>2560</v>
      </c>
      <c r="B100" s="36" t="s">
        <v>2561</v>
      </c>
      <c r="C100" s="11">
        <f t="shared" si="20"/>
        <v>26</v>
      </c>
      <c r="D100" s="38">
        <v>26</v>
      </c>
      <c r="E100" s="38">
        <v>26</v>
      </c>
      <c r="F100" s="38">
        <v>0</v>
      </c>
      <c r="G100" s="38">
        <v>0</v>
      </c>
      <c r="H100" s="11">
        <f t="shared" si="21"/>
        <v>0</v>
      </c>
      <c r="I100" s="38">
        <v>0</v>
      </c>
      <c r="J100" s="38">
        <v>0</v>
      </c>
      <c r="K100" s="55"/>
      <c r="L100" s="55"/>
    </row>
    <row r="101" s="49" customFormat="1" ht="16.95" customHeight="1" spans="1:12">
      <c r="A101" s="27" t="s">
        <v>2562</v>
      </c>
      <c r="B101" s="36" t="s">
        <v>1289</v>
      </c>
      <c r="C101" s="11">
        <f t="shared" ref="C101:J101" si="22">SUM(C102:C107)</f>
        <v>0</v>
      </c>
      <c r="D101" s="11">
        <f t="shared" si="22"/>
        <v>0</v>
      </c>
      <c r="E101" s="11">
        <f t="shared" si="22"/>
        <v>0</v>
      </c>
      <c r="F101" s="11">
        <f t="shared" si="22"/>
        <v>0</v>
      </c>
      <c r="G101" s="11">
        <f t="shared" si="22"/>
        <v>0</v>
      </c>
      <c r="H101" s="11">
        <f t="shared" si="22"/>
        <v>0</v>
      </c>
      <c r="I101" s="11">
        <f t="shared" si="22"/>
        <v>0</v>
      </c>
      <c r="J101" s="11">
        <f t="shared" si="22"/>
        <v>0</v>
      </c>
      <c r="K101" s="55"/>
      <c r="L101" s="55"/>
    </row>
    <row r="102" s="49" customFormat="1" ht="16.95" customHeight="1" spans="1:12">
      <c r="A102" s="27" t="s">
        <v>2563</v>
      </c>
      <c r="B102" s="36" t="s">
        <v>2564</v>
      </c>
      <c r="C102" s="11">
        <f t="shared" ref="C102:C107" si="23">SUM(D102,G102,H102)</f>
        <v>0</v>
      </c>
      <c r="D102" s="38">
        <v>0</v>
      </c>
      <c r="E102" s="38">
        <v>0</v>
      </c>
      <c r="F102" s="38">
        <v>0</v>
      </c>
      <c r="G102" s="38">
        <v>0</v>
      </c>
      <c r="H102" s="11">
        <f t="shared" ref="H102:H107" si="24">SUM(I102:J102)</f>
        <v>0</v>
      </c>
      <c r="I102" s="38">
        <v>0</v>
      </c>
      <c r="J102" s="38">
        <v>0</v>
      </c>
      <c r="K102" s="55"/>
      <c r="L102" s="55"/>
    </row>
    <row r="103" s="49" customFormat="1" ht="16.95" customHeight="1" spans="1:12">
      <c r="A103" s="27" t="s">
        <v>2565</v>
      </c>
      <c r="B103" s="36" t="s">
        <v>2566</v>
      </c>
      <c r="C103" s="11">
        <f t="shared" si="23"/>
        <v>0</v>
      </c>
      <c r="D103" s="38">
        <v>0</v>
      </c>
      <c r="E103" s="38">
        <v>0</v>
      </c>
      <c r="F103" s="38">
        <v>0</v>
      </c>
      <c r="G103" s="38">
        <v>0</v>
      </c>
      <c r="H103" s="11">
        <f t="shared" si="24"/>
        <v>0</v>
      </c>
      <c r="I103" s="38">
        <v>0</v>
      </c>
      <c r="J103" s="38">
        <v>0</v>
      </c>
      <c r="K103" s="55"/>
      <c r="L103" s="55"/>
    </row>
    <row r="104" s="49" customFormat="1" ht="16.95" customHeight="1" spans="1:12">
      <c r="A104" s="27" t="s">
        <v>2567</v>
      </c>
      <c r="B104" s="36" t="s">
        <v>619</v>
      </c>
      <c r="C104" s="11">
        <f t="shared" si="23"/>
        <v>0</v>
      </c>
      <c r="D104" s="38">
        <v>0</v>
      </c>
      <c r="E104" s="38">
        <v>0</v>
      </c>
      <c r="F104" s="38">
        <v>0</v>
      </c>
      <c r="G104" s="38">
        <v>0</v>
      </c>
      <c r="H104" s="11">
        <f t="shared" si="24"/>
        <v>0</v>
      </c>
      <c r="I104" s="38">
        <v>0</v>
      </c>
      <c r="J104" s="38">
        <v>0</v>
      </c>
      <c r="K104" s="55"/>
      <c r="L104" s="55"/>
    </row>
    <row r="105" s="49" customFormat="1" ht="16.95" customHeight="1" spans="1:12">
      <c r="A105" s="27" t="s">
        <v>2568</v>
      </c>
      <c r="B105" s="36" t="s">
        <v>2569</v>
      </c>
      <c r="C105" s="11">
        <f t="shared" si="23"/>
        <v>0</v>
      </c>
      <c r="D105" s="38">
        <v>0</v>
      </c>
      <c r="E105" s="38">
        <v>0</v>
      </c>
      <c r="F105" s="38">
        <v>0</v>
      </c>
      <c r="G105" s="38">
        <v>0</v>
      </c>
      <c r="H105" s="11">
        <f t="shared" si="24"/>
        <v>0</v>
      </c>
      <c r="I105" s="38">
        <v>0</v>
      </c>
      <c r="J105" s="38">
        <v>0</v>
      </c>
      <c r="K105" s="55"/>
      <c r="L105" s="55"/>
    </row>
    <row r="106" s="49" customFormat="1" ht="16.95" customHeight="1" spans="1:12">
      <c r="A106" s="27" t="s">
        <v>2570</v>
      </c>
      <c r="B106" s="36" t="s">
        <v>2571</v>
      </c>
      <c r="C106" s="11">
        <f t="shared" si="23"/>
        <v>0</v>
      </c>
      <c r="D106" s="38">
        <v>0</v>
      </c>
      <c r="E106" s="38">
        <v>0</v>
      </c>
      <c r="F106" s="38">
        <v>0</v>
      </c>
      <c r="G106" s="38">
        <v>0</v>
      </c>
      <c r="H106" s="11">
        <f t="shared" si="24"/>
        <v>0</v>
      </c>
      <c r="I106" s="38">
        <v>0</v>
      </c>
      <c r="J106" s="38">
        <v>0</v>
      </c>
      <c r="K106" s="55"/>
      <c r="L106" s="55"/>
    </row>
    <row r="107" s="49" customFormat="1" ht="16.95" customHeight="1" spans="1:12">
      <c r="A107" s="56" t="s">
        <v>2572</v>
      </c>
      <c r="B107" s="57" t="s">
        <v>1125</v>
      </c>
      <c r="C107" s="11">
        <f t="shared" si="23"/>
        <v>0</v>
      </c>
      <c r="D107" s="38">
        <v>0</v>
      </c>
      <c r="E107" s="38">
        <v>0</v>
      </c>
      <c r="F107" s="38">
        <v>0</v>
      </c>
      <c r="G107" s="38">
        <v>0</v>
      </c>
      <c r="H107" s="11">
        <f t="shared" si="24"/>
        <v>0</v>
      </c>
      <c r="I107" s="38">
        <v>0</v>
      </c>
      <c r="J107" s="38">
        <v>0</v>
      </c>
      <c r="K107" s="60"/>
      <c r="L107" s="60"/>
    </row>
    <row r="108" s="49" customFormat="1" ht="16.95" customHeight="1" spans="1:12">
      <c r="A108" s="58" t="s">
        <v>59</v>
      </c>
      <c r="B108" s="59"/>
      <c r="C108" s="11">
        <f t="shared" ref="C108:J108" si="25">SUM(C6,C15,C48,C63,C68,C71,C74,C85,C101)</f>
        <v>147746</v>
      </c>
      <c r="D108" s="11">
        <f t="shared" si="25"/>
        <v>31030</v>
      </c>
      <c r="E108" s="11">
        <f t="shared" si="25"/>
        <v>31030</v>
      </c>
      <c r="F108" s="11">
        <f t="shared" si="25"/>
        <v>0</v>
      </c>
      <c r="G108" s="11">
        <f t="shared" si="25"/>
        <v>116463</v>
      </c>
      <c r="H108" s="11">
        <f t="shared" si="25"/>
        <v>253</v>
      </c>
      <c r="I108" s="11">
        <f t="shared" si="25"/>
        <v>253</v>
      </c>
      <c r="J108" s="12">
        <f t="shared" si="25"/>
        <v>0</v>
      </c>
      <c r="K108" s="38">
        <v>31030</v>
      </c>
      <c r="L108" s="38">
        <v>147746</v>
      </c>
    </row>
  </sheetData>
  <mergeCells count="12">
    <mergeCell ref="A1:L1"/>
    <mergeCell ref="A2:L2"/>
    <mergeCell ref="A3:L3"/>
    <mergeCell ref="D4:F4"/>
    <mergeCell ref="H4:J4"/>
    <mergeCell ref="A108:B108"/>
    <mergeCell ref="A4:A5"/>
    <mergeCell ref="B4:B5"/>
    <mergeCell ref="C4:C5"/>
    <mergeCell ref="G4:G5"/>
    <mergeCell ref="K4:K5"/>
    <mergeCell ref="L4:L5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3"/>
  <sheetViews>
    <sheetView topLeftCell="A91" workbookViewId="0">
      <selection activeCell="K120" sqref="K120"/>
    </sheetView>
  </sheetViews>
  <sheetFormatPr defaultColWidth="9" defaultRowHeight="13.5"/>
  <sheetData>
    <row r="1" ht="22.5" spans="1:10">
      <c r="A1" s="23" t="s">
        <v>2573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4" t="s">
        <v>2574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6" t="s">
        <v>180</v>
      </c>
      <c r="B4" s="26" t="s">
        <v>2</v>
      </c>
      <c r="C4" s="26" t="s">
        <v>2575</v>
      </c>
      <c r="D4" s="26" t="s">
        <v>2576</v>
      </c>
      <c r="E4" s="26" t="s">
        <v>3</v>
      </c>
      <c r="F4" s="26" t="s">
        <v>180</v>
      </c>
      <c r="G4" s="26" t="s">
        <v>2</v>
      </c>
      <c r="H4" s="26" t="s">
        <v>2575</v>
      </c>
      <c r="I4" s="26" t="s">
        <v>2576</v>
      </c>
      <c r="J4" s="26" t="s">
        <v>3</v>
      </c>
    </row>
    <row r="5" spans="1:10">
      <c r="A5" s="13"/>
      <c r="B5" s="10" t="s">
        <v>2577</v>
      </c>
      <c r="C5" s="11">
        <f>C6</f>
        <v>0</v>
      </c>
      <c r="D5" s="11">
        <f>D6</f>
        <v>0</v>
      </c>
      <c r="E5" s="11">
        <f>E6</f>
        <v>0</v>
      </c>
      <c r="F5" s="27" t="s">
        <v>1280</v>
      </c>
      <c r="G5" s="28" t="s">
        <v>2578</v>
      </c>
      <c r="H5" s="11">
        <f t="shared" ref="H5:J5" si="0">SUM(H6,H17,H28,H39,H42,H53,H64,H75,H86,H97,H108,H113)</f>
        <v>0</v>
      </c>
      <c r="I5" s="11">
        <f t="shared" si="0"/>
        <v>0</v>
      </c>
      <c r="J5" s="11">
        <f t="shared" si="0"/>
        <v>0</v>
      </c>
    </row>
    <row r="6" spans="1:10">
      <c r="A6" s="27">
        <v>103</v>
      </c>
      <c r="B6" s="29" t="s">
        <v>2579</v>
      </c>
      <c r="C6" s="11">
        <f t="shared" ref="C6:J6" si="1">C7</f>
        <v>0</v>
      </c>
      <c r="D6" s="11">
        <f t="shared" si="1"/>
        <v>0</v>
      </c>
      <c r="E6" s="11">
        <f t="shared" si="1"/>
        <v>0</v>
      </c>
      <c r="F6" s="27">
        <v>205</v>
      </c>
      <c r="G6" s="30" t="s">
        <v>452</v>
      </c>
      <c r="H6" s="31">
        <f t="shared" si="1"/>
        <v>0</v>
      </c>
      <c r="I6" s="31">
        <f t="shared" si="1"/>
        <v>0</v>
      </c>
      <c r="J6" s="31">
        <f t="shared" si="1"/>
        <v>0</v>
      </c>
    </row>
    <row r="7" spans="1:10">
      <c r="A7" s="27">
        <v>10306</v>
      </c>
      <c r="B7" s="13" t="s">
        <v>2580</v>
      </c>
      <c r="C7" s="11">
        <f>C8+C40+C45+C51+C55</f>
        <v>0</v>
      </c>
      <c r="D7" s="11">
        <f>D8+D40+D45+D51+D55</f>
        <v>0</v>
      </c>
      <c r="E7" s="11">
        <f>E8+E40+E45+E51+E55</f>
        <v>0</v>
      </c>
      <c r="F7" s="27">
        <v>20551</v>
      </c>
      <c r="G7" s="32" t="s">
        <v>2581</v>
      </c>
      <c r="H7" s="11">
        <f t="shared" ref="H7:J7" si="2">SUM(H8:H16)</f>
        <v>0</v>
      </c>
      <c r="I7" s="18">
        <f t="shared" si="2"/>
        <v>0</v>
      </c>
      <c r="J7" s="11">
        <f t="shared" si="2"/>
        <v>0</v>
      </c>
    </row>
    <row r="8" spans="1:10">
      <c r="A8" s="27">
        <v>1030601</v>
      </c>
      <c r="B8" s="33" t="s">
        <v>2582</v>
      </c>
      <c r="C8" s="31">
        <f>SUM(C9:C39)</f>
        <v>0</v>
      </c>
      <c r="D8" s="11">
        <f>SUM(D9:D39)</f>
        <v>0</v>
      </c>
      <c r="E8" s="11">
        <f>SUM(E9:E39)</f>
        <v>0</v>
      </c>
      <c r="F8" s="27">
        <v>2055101</v>
      </c>
      <c r="G8" s="34" t="s">
        <v>2583</v>
      </c>
      <c r="H8" s="35">
        <v>0</v>
      </c>
      <c r="I8" s="14">
        <v>0</v>
      </c>
      <c r="J8" s="38">
        <v>0</v>
      </c>
    </row>
    <row r="9" spans="1:10">
      <c r="A9" s="36">
        <v>103060103</v>
      </c>
      <c r="B9" s="13" t="s">
        <v>2584</v>
      </c>
      <c r="C9" s="37">
        <v>0</v>
      </c>
      <c r="D9" s="37">
        <v>0</v>
      </c>
      <c r="E9" s="38">
        <v>0</v>
      </c>
      <c r="F9" s="27">
        <v>2055102</v>
      </c>
      <c r="G9" s="34" t="s">
        <v>2585</v>
      </c>
      <c r="H9" s="14">
        <v>0</v>
      </c>
      <c r="I9" s="14">
        <v>0</v>
      </c>
      <c r="J9" s="38">
        <v>0</v>
      </c>
    </row>
    <row r="10" spans="1:10">
      <c r="A10" s="27">
        <v>103060104</v>
      </c>
      <c r="B10" s="39" t="s">
        <v>2586</v>
      </c>
      <c r="C10" s="35">
        <v>0</v>
      </c>
      <c r="D10" s="14">
        <v>0</v>
      </c>
      <c r="E10" s="38">
        <v>0</v>
      </c>
      <c r="F10" s="27">
        <v>2055103</v>
      </c>
      <c r="G10" s="34" t="s">
        <v>2587</v>
      </c>
      <c r="H10" s="14">
        <v>0</v>
      </c>
      <c r="I10" s="14">
        <v>0</v>
      </c>
      <c r="J10" s="38">
        <v>0</v>
      </c>
    </row>
    <row r="11" spans="1:10">
      <c r="A11" s="27">
        <v>103060105</v>
      </c>
      <c r="B11" s="13" t="s">
        <v>2588</v>
      </c>
      <c r="C11" s="14">
        <v>0</v>
      </c>
      <c r="D11" s="14">
        <v>0</v>
      </c>
      <c r="E11" s="38">
        <v>0</v>
      </c>
      <c r="F11" s="27">
        <v>2055104</v>
      </c>
      <c r="G11" s="34" t="s">
        <v>2589</v>
      </c>
      <c r="H11" s="14">
        <v>0</v>
      </c>
      <c r="I11" s="14">
        <v>0</v>
      </c>
      <c r="J11" s="38">
        <v>0</v>
      </c>
    </row>
    <row r="12" spans="1:10">
      <c r="A12" s="27">
        <v>103060106</v>
      </c>
      <c r="B12" s="13" t="s">
        <v>2590</v>
      </c>
      <c r="C12" s="14">
        <v>0</v>
      </c>
      <c r="D12" s="14">
        <v>0</v>
      </c>
      <c r="E12" s="38">
        <v>0</v>
      </c>
      <c r="F12" s="27">
        <v>2055105</v>
      </c>
      <c r="G12" s="34" t="s">
        <v>2591</v>
      </c>
      <c r="H12" s="14">
        <v>0</v>
      </c>
      <c r="I12" s="14">
        <v>0</v>
      </c>
      <c r="J12" s="38">
        <v>0</v>
      </c>
    </row>
    <row r="13" spans="1:10">
      <c r="A13" s="27">
        <v>103060107</v>
      </c>
      <c r="B13" s="13" t="s">
        <v>2592</v>
      </c>
      <c r="C13" s="14">
        <v>0</v>
      </c>
      <c r="D13" s="14">
        <v>0</v>
      </c>
      <c r="E13" s="38">
        <v>0</v>
      </c>
      <c r="F13" s="27">
        <v>2055106</v>
      </c>
      <c r="G13" s="34" t="s">
        <v>2593</v>
      </c>
      <c r="H13" s="14">
        <v>0</v>
      </c>
      <c r="I13" s="14">
        <v>0</v>
      </c>
      <c r="J13" s="38">
        <v>0</v>
      </c>
    </row>
    <row r="14" spans="1:10">
      <c r="A14" s="27">
        <v>103060108</v>
      </c>
      <c r="B14" s="13" t="s">
        <v>2594</v>
      </c>
      <c r="C14" s="14">
        <v>0</v>
      </c>
      <c r="D14" s="14">
        <v>0</v>
      </c>
      <c r="E14" s="38">
        <v>0</v>
      </c>
      <c r="F14" s="27">
        <v>2055107</v>
      </c>
      <c r="G14" s="34" t="s">
        <v>2595</v>
      </c>
      <c r="H14" s="14">
        <v>0</v>
      </c>
      <c r="I14" s="14">
        <v>0</v>
      </c>
      <c r="J14" s="38">
        <v>0</v>
      </c>
    </row>
    <row r="15" spans="1:10">
      <c r="A15" s="27">
        <v>103060109</v>
      </c>
      <c r="B15" s="13" t="s">
        <v>2596</v>
      </c>
      <c r="C15" s="14">
        <v>0</v>
      </c>
      <c r="D15" s="14">
        <v>0</v>
      </c>
      <c r="E15" s="38">
        <v>0</v>
      </c>
      <c r="F15" s="27">
        <v>2055108</v>
      </c>
      <c r="G15" s="34" t="s">
        <v>2597</v>
      </c>
      <c r="H15" s="14">
        <v>0</v>
      </c>
      <c r="I15" s="14">
        <v>0</v>
      </c>
      <c r="J15" s="38">
        <v>0</v>
      </c>
    </row>
    <row r="16" spans="1:10">
      <c r="A16" s="27">
        <v>103060112</v>
      </c>
      <c r="B16" s="13" t="s">
        <v>2598</v>
      </c>
      <c r="C16" s="14">
        <v>0</v>
      </c>
      <c r="D16" s="14">
        <v>0</v>
      </c>
      <c r="E16" s="38">
        <v>0</v>
      </c>
      <c r="F16" s="27">
        <v>2055199</v>
      </c>
      <c r="G16" s="34" t="s">
        <v>2599</v>
      </c>
      <c r="H16" s="14">
        <v>0</v>
      </c>
      <c r="I16" s="14">
        <v>0</v>
      </c>
      <c r="J16" s="38">
        <v>0</v>
      </c>
    </row>
    <row r="17" spans="1:10">
      <c r="A17" s="27">
        <v>103060113</v>
      </c>
      <c r="B17" s="13" t="s">
        <v>2600</v>
      </c>
      <c r="C17" s="14">
        <v>0</v>
      </c>
      <c r="D17" s="14">
        <v>0</v>
      </c>
      <c r="E17" s="38">
        <v>0</v>
      </c>
      <c r="F17" s="27">
        <v>206</v>
      </c>
      <c r="G17" s="30" t="s">
        <v>504</v>
      </c>
      <c r="H17" s="11">
        <f t="shared" ref="H17:J17" si="3">H18</f>
        <v>0</v>
      </c>
      <c r="I17" s="11">
        <f t="shared" si="3"/>
        <v>0</v>
      </c>
      <c r="J17" s="11">
        <f t="shared" si="3"/>
        <v>0</v>
      </c>
    </row>
    <row r="18" spans="1:10">
      <c r="A18" s="27">
        <v>103060114</v>
      </c>
      <c r="B18" s="13" t="s">
        <v>2601</v>
      </c>
      <c r="C18" s="14">
        <v>0</v>
      </c>
      <c r="D18" s="14">
        <v>0</v>
      </c>
      <c r="E18" s="38">
        <v>0</v>
      </c>
      <c r="F18" s="27">
        <v>20651</v>
      </c>
      <c r="G18" s="34" t="s">
        <v>2581</v>
      </c>
      <c r="H18" s="11">
        <f t="shared" ref="H18:J18" si="4">SUM(H19:H27)</f>
        <v>0</v>
      </c>
      <c r="I18" s="11">
        <f t="shared" si="4"/>
        <v>0</v>
      </c>
      <c r="J18" s="11">
        <f t="shared" si="4"/>
        <v>0</v>
      </c>
    </row>
    <row r="19" spans="1:10">
      <c r="A19" s="27">
        <v>103060115</v>
      </c>
      <c r="B19" s="13" t="s">
        <v>2602</v>
      </c>
      <c r="C19" s="14">
        <v>0</v>
      </c>
      <c r="D19" s="14">
        <v>0</v>
      </c>
      <c r="E19" s="38">
        <v>0</v>
      </c>
      <c r="F19" s="27">
        <v>2065101</v>
      </c>
      <c r="G19" s="34" t="s">
        <v>2583</v>
      </c>
      <c r="H19" s="14">
        <v>0</v>
      </c>
      <c r="I19" s="14">
        <v>0</v>
      </c>
      <c r="J19" s="38">
        <v>0</v>
      </c>
    </row>
    <row r="20" spans="1:10">
      <c r="A20" s="27">
        <v>103060116</v>
      </c>
      <c r="B20" s="13" t="s">
        <v>2603</v>
      </c>
      <c r="C20" s="14">
        <v>0</v>
      </c>
      <c r="D20" s="14">
        <v>0</v>
      </c>
      <c r="E20" s="38">
        <v>0</v>
      </c>
      <c r="F20" s="27">
        <v>2065102</v>
      </c>
      <c r="G20" s="34" t="s">
        <v>2585</v>
      </c>
      <c r="H20" s="14">
        <v>0</v>
      </c>
      <c r="I20" s="14">
        <v>0</v>
      </c>
      <c r="J20" s="38">
        <v>0</v>
      </c>
    </row>
    <row r="21" spans="1:10">
      <c r="A21" s="27">
        <v>103060117</v>
      </c>
      <c r="B21" s="13" t="s">
        <v>2604</v>
      </c>
      <c r="C21" s="14">
        <v>0</v>
      </c>
      <c r="D21" s="14">
        <v>0</v>
      </c>
      <c r="E21" s="38">
        <v>0</v>
      </c>
      <c r="F21" s="27">
        <v>2065103</v>
      </c>
      <c r="G21" s="34" t="s">
        <v>2587</v>
      </c>
      <c r="H21" s="14">
        <v>0</v>
      </c>
      <c r="I21" s="14">
        <v>0</v>
      </c>
      <c r="J21" s="38">
        <v>0</v>
      </c>
    </row>
    <row r="22" spans="1:10">
      <c r="A22" s="27">
        <v>103060118</v>
      </c>
      <c r="B22" s="13" t="s">
        <v>2605</v>
      </c>
      <c r="C22" s="14">
        <v>0</v>
      </c>
      <c r="D22" s="14">
        <v>0</v>
      </c>
      <c r="E22" s="38">
        <v>0</v>
      </c>
      <c r="F22" s="27">
        <v>2065104</v>
      </c>
      <c r="G22" s="34" t="s">
        <v>2589</v>
      </c>
      <c r="H22" s="14">
        <v>0</v>
      </c>
      <c r="I22" s="14">
        <v>0</v>
      </c>
      <c r="J22" s="38">
        <v>0</v>
      </c>
    </row>
    <row r="23" spans="1:10">
      <c r="A23" s="27">
        <v>103060119</v>
      </c>
      <c r="B23" s="13" t="s">
        <v>2606</v>
      </c>
      <c r="C23" s="14">
        <v>0</v>
      </c>
      <c r="D23" s="14">
        <v>0</v>
      </c>
      <c r="E23" s="38">
        <v>0</v>
      </c>
      <c r="F23" s="27">
        <v>2065105</v>
      </c>
      <c r="G23" s="34" t="s">
        <v>2591</v>
      </c>
      <c r="H23" s="14">
        <v>0</v>
      </c>
      <c r="I23" s="14">
        <v>0</v>
      </c>
      <c r="J23" s="38">
        <v>0</v>
      </c>
    </row>
    <row r="24" spans="1:10">
      <c r="A24" s="27">
        <v>103060120</v>
      </c>
      <c r="B24" s="13" t="s">
        <v>2607</v>
      </c>
      <c r="C24" s="14">
        <v>0</v>
      </c>
      <c r="D24" s="14">
        <v>0</v>
      </c>
      <c r="E24" s="38">
        <v>0</v>
      </c>
      <c r="F24" s="27">
        <v>2065106</v>
      </c>
      <c r="G24" s="34" t="s">
        <v>2593</v>
      </c>
      <c r="H24" s="14">
        <v>0</v>
      </c>
      <c r="I24" s="14">
        <v>0</v>
      </c>
      <c r="J24" s="38">
        <v>0</v>
      </c>
    </row>
    <row r="25" spans="1:10">
      <c r="A25" s="27">
        <v>103060121</v>
      </c>
      <c r="B25" s="13" t="s">
        <v>2608</v>
      </c>
      <c r="C25" s="14">
        <v>0</v>
      </c>
      <c r="D25" s="14">
        <v>0</v>
      </c>
      <c r="E25" s="38">
        <v>0</v>
      </c>
      <c r="F25" s="27">
        <v>2065107</v>
      </c>
      <c r="G25" s="34" t="s">
        <v>2595</v>
      </c>
      <c r="H25" s="14">
        <v>0</v>
      </c>
      <c r="I25" s="14">
        <v>0</v>
      </c>
      <c r="J25" s="38">
        <v>0</v>
      </c>
    </row>
    <row r="26" spans="1:10">
      <c r="A26" s="27">
        <v>103060122</v>
      </c>
      <c r="B26" s="13" t="s">
        <v>2609</v>
      </c>
      <c r="C26" s="14">
        <v>0</v>
      </c>
      <c r="D26" s="14">
        <v>0</v>
      </c>
      <c r="E26" s="38">
        <v>0</v>
      </c>
      <c r="F26" s="27">
        <v>2065108</v>
      </c>
      <c r="G26" s="34" t="s">
        <v>2597</v>
      </c>
      <c r="H26" s="14">
        <v>0</v>
      </c>
      <c r="I26" s="14">
        <v>0</v>
      </c>
      <c r="J26" s="38">
        <v>0</v>
      </c>
    </row>
    <row r="27" spans="1:10">
      <c r="A27" s="27">
        <v>103060123</v>
      </c>
      <c r="B27" s="13" t="s">
        <v>2610</v>
      </c>
      <c r="C27" s="14">
        <v>0</v>
      </c>
      <c r="D27" s="14">
        <v>0</v>
      </c>
      <c r="E27" s="38">
        <v>0</v>
      </c>
      <c r="F27" s="27">
        <v>2065199</v>
      </c>
      <c r="G27" s="34" t="s">
        <v>2599</v>
      </c>
      <c r="H27" s="14">
        <v>0</v>
      </c>
      <c r="I27" s="14">
        <v>0</v>
      </c>
      <c r="J27" s="38">
        <v>0</v>
      </c>
    </row>
    <row r="28" spans="1:10">
      <c r="A28" s="27">
        <v>103060124</v>
      </c>
      <c r="B28" s="13" t="s">
        <v>2611</v>
      </c>
      <c r="C28" s="14">
        <v>0</v>
      </c>
      <c r="D28" s="14">
        <v>0</v>
      </c>
      <c r="E28" s="38">
        <v>0</v>
      </c>
      <c r="F28" s="27">
        <v>207</v>
      </c>
      <c r="G28" s="30" t="s">
        <v>552</v>
      </c>
      <c r="H28" s="11">
        <f t="shared" ref="H28:J28" si="5">H29</f>
        <v>0</v>
      </c>
      <c r="I28" s="11">
        <f t="shared" si="5"/>
        <v>0</v>
      </c>
      <c r="J28" s="11">
        <f t="shared" si="5"/>
        <v>0</v>
      </c>
    </row>
    <row r="29" spans="1:10">
      <c r="A29" s="27">
        <v>103060125</v>
      </c>
      <c r="B29" s="13" t="s">
        <v>2612</v>
      </c>
      <c r="C29" s="14">
        <v>0</v>
      </c>
      <c r="D29" s="14">
        <v>0</v>
      </c>
      <c r="E29" s="38">
        <v>0</v>
      </c>
      <c r="F29" s="27">
        <v>20751</v>
      </c>
      <c r="G29" s="34" t="s">
        <v>2581</v>
      </c>
      <c r="H29" s="11">
        <f t="shared" ref="H29:J29" si="6">SUM(H30:H38)</f>
        <v>0</v>
      </c>
      <c r="I29" s="11">
        <f t="shared" si="6"/>
        <v>0</v>
      </c>
      <c r="J29" s="11">
        <f t="shared" si="6"/>
        <v>0</v>
      </c>
    </row>
    <row r="30" spans="1:10">
      <c r="A30" s="27">
        <v>103060126</v>
      </c>
      <c r="B30" s="13" t="s">
        <v>2613</v>
      </c>
      <c r="C30" s="14">
        <v>0</v>
      </c>
      <c r="D30" s="14">
        <v>0</v>
      </c>
      <c r="E30" s="38">
        <v>0</v>
      </c>
      <c r="F30" s="27">
        <v>2075101</v>
      </c>
      <c r="G30" s="34" t="s">
        <v>2583</v>
      </c>
      <c r="H30" s="14">
        <v>0</v>
      </c>
      <c r="I30" s="14">
        <v>0</v>
      </c>
      <c r="J30" s="38">
        <v>0</v>
      </c>
    </row>
    <row r="31" spans="1:10">
      <c r="A31" s="27">
        <v>103060127</v>
      </c>
      <c r="B31" s="13" t="s">
        <v>2614</v>
      </c>
      <c r="C31" s="14">
        <v>0</v>
      </c>
      <c r="D31" s="14">
        <v>0</v>
      </c>
      <c r="E31" s="38">
        <v>0</v>
      </c>
      <c r="F31" s="27">
        <v>2075102</v>
      </c>
      <c r="G31" s="34" t="s">
        <v>2585</v>
      </c>
      <c r="H31" s="14">
        <v>0</v>
      </c>
      <c r="I31" s="14">
        <v>0</v>
      </c>
      <c r="J31" s="38">
        <v>0</v>
      </c>
    </row>
    <row r="32" spans="1:10">
      <c r="A32" s="27">
        <v>103060128</v>
      </c>
      <c r="B32" s="13" t="s">
        <v>2615</v>
      </c>
      <c r="C32" s="14">
        <v>0</v>
      </c>
      <c r="D32" s="14">
        <v>0</v>
      </c>
      <c r="E32" s="38">
        <v>0</v>
      </c>
      <c r="F32" s="27">
        <v>2075103</v>
      </c>
      <c r="G32" s="34" t="s">
        <v>2587</v>
      </c>
      <c r="H32" s="14">
        <v>0</v>
      </c>
      <c r="I32" s="14">
        <v>0</v>
      </c>
      <c r="J32" s="38">
        <v>0</v>
      </c>
    </row>
    <row r="33" spans="1:10">
      <c r="A33" s="27">
        <v>103060129</v>
      </c>
      <c r="B33" s="13" t="s">
        <v>2616</v>
      </c>
      <c r="C33" s="14">
        <v>0</v>
      </c>
      <c r="D33" s="14">
        <v>0</v>
      </c>
      <c r="E33" s="38">
        <v>0</v>
      </c>
      <c r="F33" s="27">
        <v>2075104</v>
      </c>
      <c r="G33" s="34" t="s">
        <v>2589</v>
      </c>
      <c r="H33" s="14">
        <v>0</v>
      </c>
      <c r="I33" s="14">
        <v>0</v>
      </c>
      <c r="J33" s="38">
        <v>0</v>
      </c>
    </row>
    <row r="34" spans="1:10">
      <c r="A34" s="27">
        <v>103060130</v>
      </c>
      <c r="B34" s="13" t="s">
        <v>2617</v>
      </c>
      <c r="C34" s="14">
        <v>0</v>
      </c>
      <c r="D34" s="14">
        <v>0</v>
      </c>
      <c r="E34" s="38">
        <v>0</v>
      </c>
      <c r="F34" s="27">
        <v>2075105</v>
      </c>
      <c r="G34" s="34" t="s">
        <v>2591</v>
      </c>
      <c r="H34" s="14">
        <v>0</v>
      </c>
      <c r="I34" s="14">
        <v>0</v>
      </c>
      <c r="J34" s="38">
        <v>0</v>
      </c>
    </row>
    <row r="35" spans="1:10">
      <c r="A35" s="27">
        <v>103060131</v>
      </c>
      <c r="B35" s="13" t="s">
        <v>2618</v>
      </c>
      <c r="C35" s="14">
        <v>0</v>
      </c>
      <c r="D35" s="14">
        <v>0</v>
      </c>
      <c r="E35" s="38">
        <v>0</v>
      </c>
      <c r="F35" s="27">
        <v>2075106</v>
      </c>
      <c r="G35" s="34" t="s">
        <v>2593</v>
      </c>
      <c r="H35" s="14">
        <v>0</v>
      </c>
      <c r="I35" s="14">
        <v>0</v>
      </c>
      <c r="J35" s="38">
        <v>0</v>
      </c>
    </row>
    <row r="36" spans="1:10">
      <c r="A36" s="27">
        <v>103060132</v>
      </c>
      <c r="B36" s="13" t="s">
        <v>2619</v>
      </c>
      <c r="C36" s="14">
        <v>0</v>
      </c>
      <c r="D36" s="14">
        <v>0</v>
      </c>
      <c r="E36" s="38">
        <v>0</v>
      </c>
      <c r="F36" s="27">
        <v>2075107</v>
      </c>
      <c r="G36" s="34" t="s">
        <v>2595</v>
      </c>
      <c r="H36" s="14">
        <v>0</v>
      </c>
      <c r="I36" s="14">
        <v>0</v>
      </c>
      <c r="J36" s="38">
        <v>0</v>
      </c>
    </row>
    <row r="37" spans="1:10">
      <c r="A37" s="27">
        <v>103060133</v>
      </c>
      <c r="B37" s="33" t="s">
        <v>2620</v>
      </c>
      <c r="C37" s="40">
        <v>0</v>
      </c>
      <c r="D37" s="14">
        <v>0</v>
      </c>
      <c r="E37" s="38">
        <v>0</v>
      </c>
      <c r="F37" s="27">
        <v>2075108</v>
      </c>
      <c r="G37" s="34" t="s">
        <v>2597</v>
      </c>
      <c r="H37" s="14">
        <v>0</v>
      </c>
      <c r="I37" s="14">
        <v>0</v>
      </c>
      <c r="J37" s="38">
        <v>0</v>
      </c>
    </row>
    <row r="38" spans="1:10">
      <c r="A38" s="36">
        <v>103060134</v>
      </c>
      <c r="B38" s="13" t="s">
        <v>2621</v>
      </c>
      <c r="C38" s="37">
        <v>0</v>
      </c>
      <c r="D38" s="37">
        <v>0</v>
      </c>
      <c r="E38" s="38">
        <v>0</v>
      </c>
      <c r="F38" s="27">
        <v>2075199</v>
      </c>
      <c r="G38" s="34" t="s">
        <v>2599</v>
      </c>
      <c r="H38" s="14">
        <v>0</v>
      </c>
      <c r="I38" s="14">
        <v>0</v>
      </c>
      <c r="J38" s="38">
        <v>0</v>
      </c>
    </row>
    <row r="39" spans="1:10">
      <c r="A39" s="27">
        <v>103060198</v>
      </c>
      <c r="B39" s="39" t="s">
        <v>2622</v>
      </c>
      <c r="C39" s="35">
        <v>0</v>
      </c>
      <c r="D39" s="14">
        <v>0</v>
      </c>
      <c r="E39" s="38">
        <v>0</v>
      </c>
      <c r="F39" s="27">
        <v>208</v>
      </c>
      <c r="G39" s="30" t="s">
        <v>592</v>
      </c>
      <c r="H39" s="11">
        <f t="shared" ref="H39:J39" si="7">H40</f>
        <v>0</v>
      </c>
      <c r="I39" s="11">
        <f t="shared" si="7"/>
        <v>0</v>
      </c>
      <c r="J39" s="11">
        <f t="shared" si="7"/>
        <v>0</v>
      </c>
    </row>
    <row r="40" spans="1:10">
      <c r="A40" s="27">
        <v>1030602</v>
      </c>
      <c r="B40" s="13" t="s">
        <v>2623</v>
      </c>
      <c r="C40" s="11">
        <f>SUM(C41:C44)</f>
        <v>0</v>
      </c>
      <c r="D40" s="11">
        <f>SUM(D41:D44)</f>
        <v>0</v>
      </c>
      <c r="E40" s="11">
        <f>SUM(E41:E44)</f>
        <v>0</v>
      </c>
      <c r="F40" s="27">
        <v>20804</v>
      </c>
      <c r="G40" s="34" t="s">
        <v>619</v>
      </c>
      <c r="H40" s="11">
        <f t="shared" ref="H40:J40" si="8">H41</f>
        <v>0</v>
      </c>
      <c r="I40" s="11">
        <f t="shared" si="8"/>
        <v>0</v>
      </c>
      <c r="J40" s="11">
        <f t="shared" si="8"/>
        <v>0</v>
      </c>
    </row>
    <row r="41" spans="1:10">
      <c r="A41" s="27">
        <v>103060202</v>
      </c>
      <c r="B41" s="13" t="s">
        <v>2624</v>
      </c>
      <c r="C41" s="14">
        <v>0</v>
      </c>
      <c r="D41" s="14">
        <v>0</v>
      </c>
      <c r="E41" s="38">
        <v>0</v>
      </c>
      <c r="F41" s="27">
        <v>2080451</v>
      </c>
      <c r="G41" s="34" t="s">
        <v>2625</v>
      </c>
      <c r="H41" s="14">
        <v>0</v>
      </c>
      <c r="I41" s="14">
        <v>0</v>
      </c>
      <c r="J41" s="38">
        <v>0</v>
      </c>
    </row>
    <row r="42" spans="1:10">
      <c r="A42" s="27">
        <v>103060203</v>
      </c>
      <c r="B42" s="13" t="s">
        <v>2626</v>
      </c>
      <c r="C42" s="14">
        <v>0</v>
      </c>
      <c r="D42" s="14">
        <v>0</v>
      </c>
      <c r="E42" s="38">
        <v>0</v>
      </c>
      <c r="F42" s="27">
        <v>211</v>
      </c>
      <c r="G42" s="30" t="s">
        <v>752</v>
      </c>
      <c r="H42" s="11">
        <f t="shared" ref="H42:J42" si="9">H43</f>
        <v>0</v>
      </c>
      <c r="I42" s="11">
        <f t="shared" si="9"/>
        <v>0</v>
      </c>
      <c r="J42" s="11">
        <f t="shared" si="9"/>
        <v>0</v>
      </c>
    </row>
    <row r="43" spans="1:10">
      <c r="A43" s="27">
        <v>103060204</v>
      </c>
      <c r="B43" s="13" t="s">
        <v>2627</v>
      </c>
      <c r="C43" s="14">
        <v>0</v>
      </c>
      <c r="D43" s="14">
        <v>0</v>
      </c>
      <c r="E43" s="38">
        <v>0</v>
      </c>
      <c r="F43" s="27">
        <v>21151</v>
      </c>
      <c r="G43" s="34" t="s">
        <v>2581</v>
      </c>
      <c r="H43" s="11">
        <f t="shared" ref="H43:J43" si="10">SUM(H44:H52)</f>
        <v>0</v>
      </c>
      <c r="I43" s="11">
        <f t="shared" si="10"/>
        <v>0</v>
      </c>
      <c r="J43" s="11">
        <f t="shared" si="10"/>
        <v>0</v>
      </c>
    </row>
    <row r="44" spans="1:10">
      <c r="A44" s="27">
        <v>103060298</v>
      </c>
      <c r="B44" s="13" t="s">
        <v>2628</v>
      </c>
      <c r="C44" s="14">
        <v>0</v>
      </c>
      <c r="D44" s="14">
        <v>0</v>
      </c>
      <c r="E44" s="38">
        <v>0</v>
      </c>
      <c r="F44" s="27">
        <v>2115101</v>
      </c>
      <c r="G44" s="34" t="s">
        <v>2583</v>
      </c>
      <c r="H44" s="14">
        <v>0</v>
      </c>
      <c r="I44" s="14">
        <v>0</v>
      </c>
      <c r="J44" s="38">
        <v>0</v>
      </c>
    </row>
    <row r="45" spans="1:10">
      <c r="A45" s="27">
        <v>1030603</v>
      </c>
      <c r="B45" s="13" t="s">
        <v>2629</v>
      </c>
      <c r="C45" s="11">
        <f>SUM(C46:C50)</f>
        <v>0</v>
      </c>
      <c r="D45" s="11">
        <f>SUM(D46:D50)</f>
        <v>0</v>
      </c>
      <c r="E45" s="11">
        <f>SUM(E46:E50)</f>
        <v>0</v>
      </c>
      <c r="F45" s="27">
        <v>2115102</v>
      </c>
      <c r="G45" s="34" t="s">
        <v>2585</v>
      </c>
      <c r="H45" s="14">
        <v>0</v>
      </c>
      <c r="I45" s="14">
        <v>0</v>
      </c>
      <c r="J45" s="38">
        <v>0</v>
      </c>
    </row>
    <row r="46" spans="1:10">
      <c r="A46" s="27">
        <v>103060301</v>
      </c>
      <c r="B46" s="13" t="s">
        <v>2630</v>
      </c>
      <c r="C46" s="14">
        <v>0</v>
      </c>
      <c r="D46" s="14">
        <v>0</v>
      </c>
      <c r="E46" s="38">
        <v>0</v>
      </c>
      <c r="F46" s="27">
        <v>2115103</v>
      </c>
      <c r="G46" s="34" t="s">
        <v>2587</v>
      </c>
      <c r="H46" s="14">
        <v>0</v>
      </c>
      <c r="I46" s="14">
        <v>0</v>
      </c>
      <c r="J46" s="38">
        <v>0</v>
      </c>
    </row>
    <row r="47" spans="1:10">
      <c r="A47" s="27">
        <v>103060304</v>
      </c>
      <c r="B47" s="13" t="s">
        <v>2631</v>
      </c>
      <c r="C47" s="14">
        <v>0</v>
      </c>
      <c r="D47" s="14">
        <v>0</v>
      </c>
      <c r="E47" s="38">
        <v>0</v>
      </c>
      <c r="F47" s="27">
        <v>2115104</v>
      </c>
      <c r="G47" s="34" t="s">
        <v>2589</v>
      </c>
      <c r="H47" s="14">
        <v>0</v>
      </c>
      <c r="I47" s="14">
        <v>0</v>
      </c>
      <c r="J47" s="38">
        <v>0</v>
      </c>
    </row>
    <row r="48" spans="1:10">
      <c r="A48" s="27">
        <v>103060305</v>
      </c>
      <c r="B48" s="13" t="s">
        <v>2632</v>
      </c>
      <c r="C48" s="14">
        <v>0</v>
      </c>
      <c r="D48" s="14">
        <v>0</v>
      </c>
      <c r="E48" s="38">
        <v>0</v>
      </c>
      <c r="F48" s="27">
        <v>2115105</v>
      </c>
      <c r="G48" s="34" t="s">
        <v>2591</v>
      </c>
      <c r="H48" s="14">
        <v>0</v>
      </c>
      <c r="I48" s="14">
        <v>0</v>
      </c>
      <c r="J48" s="38">
        <v>0</v>
      </c>
    </row>
    <row r="49" spans="1:10">
      <c r="A49" s="27">
        <v>103060306</v>
      </c>
      <c r="B49" s="13" t="s">
        <v>2633</v>
      </c>
      <c r="C49" s="14">
        <v>0</v>
      </c>
      <c r="D49" s="14">
        <v>0</v>
      </c>
      <c r="E49" s="38">
        <v>0</v>
      </c>
      <c r="F49" s="27">
        <v>2115106</v>
      </c>
      <c r="G49" s="34" t="s">
        <v>2593</v>
      </c>
      <c r="H49" s="14">
        <v>0</v>
      </c>
      <c r="I49" s="14">
        <v>0</v>
      </c>
      <c r="J49" s="38">
        <v>0</v>
      </c>
    </row>
    <row r="50" spans="1:10">
      <c r="A50" s="27">
        <v>103060398</v>
      </c>
      <c r="B50" s="13" t="s">
        <v>2634</v>
      </c>
      <c r="C50" s="14">
        <v>0</v>
      </c>
      <c r="D50" s="14">
        <v>0</v>
      </c>
      <c r="E50" s="38">
        <v>0</v>
      </c>
      <c r="F50" s="27">
        <v>2115107</v>
      </c>
      <c r="G50" s="34" t="s">
        <v>2595</v>
      </c>
      <c r="H50" s="14">
        <v>0</v>
      </c>
      <c r="I50" s="14">
        <v>0</v>
      </c>
      <c r="J50" s="38">
        <v>0</v>
      </c>
    </row>
    <row r="51" spans="1:10">
      <c r="A51" s="27">
        <v>1030604</v>
      </c>
      <c r="B51" s="13" t="s">
        <v>2635</v>
      </c>
      <c r="C51" s="11">
        <f>SUM(C52:C54)</f>
        <v>0</v>
      </c>
      <c r="D51" s="11">
        <f>SUM(D52:D54)</f>
        <v>0</v>
      </c>
      <c r="E51" s="11">
        <f>SUM(E52:E54)</f>
        <v>0</v>
      </c>
      <c r="F51" s="27">
        <v>2115108</v>
      </c>
      <c r="G51" s="34" t="s">
        <v>2597</v>
      </c>
      <c r="H51" s="14">
        <v>0</v>
      </c>
      <c r="I51" s="14">
        <v>0</v>
      </c>
      <c r="J51" s="38">
        <v>0</v>
      </c>
    </row>
    <row r="52" spans="1:10">
      <c r="A52" s="27">
        <v>103060401</v>
      </c>
      <c r="B52" s="13" t="s">
        <v>2636</v>
      </c>
      <c r="C52" s="14">
        <v>0</v>
      </c>
      <c r="D52" s="14">
        <v>0</v>
      </c>
      <c r="E52" s="38">
        <v>0</v>
      </c>
      <c r="F52" s="27">
        <v>2115199</v>
      </c>
      <c r="G52" s="34" t="s">
        <v>2599</v>
      </c>
      <c r="H52" s="14">
        <v>0</v>
      </c>
      <c r="I52" s="14">
        <v>0</v>
      </c>
      <c r="J52" s="38">
        <v>0</v>
      </c>
    </row>
    <row r="53" spans="1:10">
      <c r="A53" s="27">
        <v>103060402</v>
      </c>
      <c r="B53" s="13" t="s">
        <v>2637</v>
      </c>
      <c r="C53" s="14">
        <v>0</v>
      </c>
      <c r="D53" s="14">
        <v>0</v>
      </c>
      <c r="E53" s="38">
        <v>0</v>
      </c>
      <c r="F53" s="27">
        <v>212</v>
      </c>
      <c r="G53" s="30" t="s">
        <v>829</v>
      </c>
      <c r="H53" s="11">
        <f t="shared" ref="H53:J53" si="11">H54</f>
        <v>0</v>
      </c>
      <c r="I53" s="11">
        <f t="shared" si="11"/>
        <v>0</v>
      </c>
      <c r="J53" s="11">
        <f t="shared" si="11"/>
        <v>0</v>
      </c>
    </row>
    <row r="54" spans="1:10">
      <c r="A54" s="27">
        <v>103060498</v>
      </c>
      <c r="B54" s="13" t="s">
        <v>2638</v>
      </c>
      <c r="C54" s="14">
        <v>0</v>
      </c>
      <c r="D54" s="14">
        <v>0</v>
      </c>
      <c r="E54" s="38">
        <v>0</v>
      </c>
      <c r="F54" s="27">
        <v>21251</v>
      </c>
      <c r="G54" s="34" t="s">
        <v>2581</v>
      </c>
      <c r="H54" s="11">
        <f t="shared" ref="H54:J54" si="12">SUM(H55:H63)</f>
        <v>0</v>
      </c>
      <c r="I54" s="11">
        <f t="shared" si="12"/>
        <v>0</v>
      </c>
      <c r="J54" s="11">
        <f t="shared" si="12"/>
        <v>0</v>
      </c>
    </row>
    <row r="55" spans="1:10">
      <c r="A55" s="27">
        <v>1030698</v>
      </c>
      <c r="B55" s="13" t="s">
        <v>2639</v>
      </c>
      <c r="C55" s="14">
        <v>0</v>
      </c>
      <c r="D55" s="14">
        <v>0</v>
      </c>
      <c r="E55" s="38">
        <v>0</v>
      </c>
      <c r="F55" s="27">
        <v>2125101</v>
      </c>
      <c r="G55" s="34" t="s">
        <v>2583</v>
      </c>
      <c r="H55" s="14">
        <v>0</v>
      </c>
      <c r="I55" s="14">
        <v>0</v>
      </c>
      <c r="J55" s="38">
        <v>0</v>
      </c>
    </row>
    <row r="56" ht="14.25" spans="1:10">
      <c r="A56" s="41"/>
      <c r="B56" s="41"/>
      <c r="C56" s="41"/>
      <c r="D56" s="42"/>
      <c r="E56" s="42"/>
      <c r="F56" s="27">
        <v>2125102</v>
      </c>
      <c r="G56" s="34" t="s">
        <v>2585</v>
      </c>
      <c r="H56" s="14">
        <v>0</v>
      </c>
      <c r="I56" s="14">
        <v>0</v>
      </c>
      <c r="J56" s="38">
        <v>0</v>
      </c>
    </row>
    <row r="57" ht="14.25" spans="1:10">
      <c r="A57" s="41"/>
      <c r="B57" s="41"/>
      <c r="C57" s="42"/>
      <c r="D57" s="42"/>
      <c r="E57" s="42"/>
      <c r="F57" s="27">
        <v>2125103</v>
      </c>
      <c r="G57" s="34" t="s">
        <v>2587</v>
      </c>
      <c r="H57" s="14">
        <v>0</v>
      </c>
      <c r="I57" s="14">
        <v>0</v>
      </c>
      <c r="J57" s="38">
        <v>0</v>
      </c>
    </row>
    <row r="58" ht="14.25" spans="1:10">
      <c r="A58" s="41"/>
      <c r="B58" s="41"/>
      <c r="C58" s="41"/>
      <c r="D58" s="41"/>
      <c r="E58" s="41"/>
      <c r="F58" s="27">
        <v>2125104</v>
      </c>
      <c r="G58" s="34" t="s">
        <v>2589</v>
      </c>
      <c r="H58" s="14">
        <v>0</v>
      </c>
      <c r="I58" s="14">
        <v>0</v>
      </c>
      <c r="J58" s="38">
        <v>0</v>
      </c>
    </row>
    <row r="59" ht="14.25" spans="1:10">
      <c r="A59" s="41"/>
      <c r="B59" s="41"/>
      <c r="C59" s="41"/>
      <c r="D59" s="41"/>
      <c r="E59" s="41"/>
      <c r="F59" s="27">
        <v>2125105</v>
      </c>
      <c r="G59" s="34" t="s">
        <v>2591</v>
      </c>
      <c r="H59" s="14">
        <v>0</v>
      </c>
      <c r="I59" s="14">
        <v>0</v>
      </c>
      <c r="J59" s="38">
        <v>0</v>
      </c>
    </row>
    <row r="60" ht="14.25" spans="1:10">
      <c r="A60" s="41"/>
      <c r="B60" s="41"/>
      <c r="C60" s="41"/>
      <c r="D60" s="41"/>
      <c r="E60" s="41"/>
      <c r="F60" s="27">
        <v>2125106</v>
      </c>
      <c r="G60" s="34" t="s">
        <v>2593</v>
      </c>
      <c r="H60" s="14">
        <v>0</v>
      </c>
      <c r="I60" s="14">
        <v>0</v>
      </c>
      <c r="J60" s="38">
        <v>0</v>
      </c>
    </row>
    <row r="61" ht="14.25" spans="1:10">
      <c r="A61" s="41"/>
      <c r="B61" s="41"/>
      <c r="C61" s="41"/>
      <c r="D61" s="41"/>
      <c r="E61" s="41"/>
      <c r="F61" s="27">
        <v>2125107</v>
      </c>
      <c r="G61" s="34" t="s">
        <v>2595</v>
      </c>
      <c r="H61" s="14">
        <v>0</v>
      </c>
      <c r="I61" s="14">
        <v>0</v>
      </c>
      <c r="J61" s="38">
        <v>0</v>
      </c>
    </row>
    <row r="62" ht="14.25" spans="1:10">
      <c r="A62" s="41"/>
      <c r="B62" s="41"/>
      <c r="C62" s="41"/>
      <c r="D62" s="41"/>
      <c r="E62" s="41"/>
      <c r="F62" s="27">
        <v>2125108</v>
      </c>
      <c r="G62" s="34" t="s">
        <v>2597</v>
      </c>
      <c r="H62" s="14">
        <v>0</v>
      </c>
      <c r="I62" s="14">
        <v>0</v>
      </c>
      <c r="J62" s="38">
        <v>0</v>
      </c>
    </row>
    <row r="63" ht="14.25" spans="1:10">
      <c r="A63" s="41"/>
      <c r="B63" s="41"/>
      <c r="C63" s="41"/>
      <c r="D63" s="41"/>
      <c r="E63" s="41"/>
      <c r="F63" s="27">
        <v>2125199</v>
      </c>
      <c r="G63" s="34" t="s">
        <v>2599</v>
      </c>
      <c r="H63" s="14">
        <v>0</v>
      </c>
      <c r="I63" s="14">
        <v>0</v>
      </c>
      <c r="J63" s="38">
        <v>0</v>
      </c>
    </row>
    <row r="64" ht="14.25" spans="1:10">
      <c r="A64" s="41"/>
      <c r="B64" s="41"/>
      <c r="C64" s="41"/>
      <c r="D64" s="41"/>
      <c r="E64" s="41"/>
      <c r="F64" s="27" t="s">
        <v>1823</v>
      </c>
      <c r="G64" s="43" t="s">
        <v>850</v>
      </c>
      <c r="H64" s="11">
        <f t="shared" ref="H64:J64" si="13">H65</f>
        <v>0</v>
      </c>
      <c r="I64" s="11">
        <f t="shared" si="13"/>
        <v>0</v>
      </c>
      <c r="J64" s="11">
        <f t="shared" si="13"/>
        <v>0</v>
      </c>
    </row>
    <row r="65" ht="14.25" spans="1:10">
      <c r="A65" s="41"/>
      <c r="B65" s="41"/>
      <c r="C65" s="41"/>
      <c r="D65" s="41"/>
      <c r="E65" s="41"/>
      <c r="F65" s="27">
        <v>21351</v>
      </c>
      <c r="G65" s="44" t="s">
        <v>2581</v>
      </c>
      <c r="H65" s="11">
        <f t="shared" ref="H65:J65" si="14">SUM(H66:H74)</f>
        <v>0</v>
      </c>
      <c r="I65" s="11">
        <f t="shared" si="14"/>
        <v>0</v>
      </c>
      <c r="J65" s="11">
        <f t="shared" si="14"/>
        <v>0</v>
      </c>
    </row>
    <row r="66" ht="14.25" spans="1:10">
      <c r="A66" s="41"/>
      <c r="B66" s="41"/>
      <c r="C66" s="41"/>
      <c r="D66" s="41"/>
      <c r="E66" s="41"/>
      <c r="F66" s="27">
        <v>2135101</v>
      </c>
      <c r="G66" s="44" t="s">
        <v>2583</v>
      </c>
      <c r="H66" s="14">
        <v>0</v>
      </c>
      <c r="I66" s="14">
        <v>0</v>
      </c>
      <c r="J66" s="38">
        <v>0</v>
      </c>
    </row>
    <row r="67" ht="14.25" spans="1:10">
      <c r="A67" s="41"/>
      <c r="B67" s="41"/>
      <c r="C67" s="41"/>
      <c r="D67" s="41"/>
      <c r="E67" s="41"/>
      <c r="F67" s="27">
        <v>2135102</v>
      </c>
      <c r="G67" s="44" t="s">
        <v>2585</v>
      </c>
      <c r="H67" s="14">
        <v>0</v>
      </c>
      <c r="I67" s="14">
        <v>0</v>
      </c>
      <c r="J67" s="38">
        <v>0</v>
      </c>
    </row>
    <row r="68" ht="14.25" spans="1:10">
      <c r="A68" s="41"/>
      <c r="B68" s="41"/>
      <c r="C68" s="41"/>
      <c r="D68" s="41"/>
      <c r="E68" s="41"/>
      <c r="F68" s="27">
        <v>2135103</v>
      </c>
      <c r="G68" s="44" t="s">
        <v>2587</v>
      </c>
      <c r="H68" s="14">
        <v>0</v>
      </c>
      <c r="I68" s="14">
        <v>0</v>
      </c>
      <c r="J68" s="38">
        <v>0</v>
      </c>
    </row>
    <row r="69" ht="14.25" spans="1:10">
      <c r="A69" s="41"/>
      <c r="B69" s="41"/>
      <c r="C69" s="41"/>
      <c r="D69" s="41"/>
      <c r="E69" s="41"/>
      <c r="F69" s="27">
        <v>2135104</v>
      </c>
      <c r="G69" s="44" t="s">
        <v>2589</v>
      </c>
      <c r="H69" s="14">
        <v>0</v>
      </c>
      <c r="I69" s="14">
        <v>0</v>
      </c>
      <c r="J69" s="38">
        <v>0</v>
      </c>
    </row>
    <row r="70" ht="14.25" spans="1:10">
      <c r="A70" s="41"/>
      <c r="B70" s="41"/>
      <c r="C70" s="41"/>
      <c r="D70" s="41"/>
      <c r="E70" s="41"/>
      <c r="F70" s="27">
        <v>2135105</v>
      </c>
      <c r="G70" s="34" t="s">
        <v>2591</v>
      </c>
      <c r="H70" s="14">
        <v>0</v>
      </c>
      <c r="I70" s="14">
        <v>0</v>
      </c>
      <c r="J70" s="38">
        <v>0</v>
      </c>
    </row>
    <row r="71" ht="14.25" spans="1:10">
      <c r="A71" s="41"/>
      <c r="B71" s="41"/>
      <c r="C71" s="41"/>
      <c r="D71" s="41"/>
      <c r="E71" s="41"/>
      <c r="F71" s="27">
        <v>2135106</v>
      </c>
      <c r="G71" s="44" t="s">
        <v>2593</v>
      </c>
      <c r="H71" s="14">
        <v>0</v>
      </c>
      <c r="I71" s="14">
        <v>0</v>
      </c>
      <c r="J71" s="38">
        <v>0</v>
      </c>
    </row>
    <row r="72" ht="14.25" spans="1:10">
      <c r="A72" s="41"/>
      <c r="B72" s="41"/>
      <c r="C72" s="41"/>
      <c r="D72" s="41"/>
      <c r="E72" s="41"/>
      <c r="F72" s="27">
        <v>2135107</v>
      </c>
      <c r="G72" s="44" t="s">
        <v>2595</v>
      </c>
      <c r="H72" s="14">
        <v>0</v>
      </c>
      <c r="I72" s="14">
        <v>0</v>
      </c>
      <c r="J72" s="38">
        <v>0</v>
      </c>
    </row>
    <row r="73" ht="14.25" spans="1:10">
      <c r="A73" s="41"/>
      <c r="B73" s="41"/>
      <c r="C73" s="41"/>
      <c r="D73" s="41"/>
      <c r="E73" s="41"/>
      <c r="F73" s="27">
        <v>2135108</v>
      </c>
      <c r="G73" s="44" t="s">
        <v>2597</v>
      </c>
      <c r="H73" s="14">
        <v>0</v>
      </c>
      <c r="I73" s="14">
        <v>0</v>
      </c>
      <c r="J73" s="38">
        <v>0</v>
      </c>
    </row>
    <row r="74" ht="14.25" spans="1:10">
      <c r="A74" s="41"/>
      <c r="B74" s="41"/>
      <c r="C74" s="41"/>
      <c r="D74" s="41"/>
      <c r="E74" s="41"/>
      <c r="F74" s="27">
        <v>2135199</v>
      </c>
      <c r="G74" s="44" t="s">
        <v>2599</v>
      </c>
      <c r="H74" s="14">
        <v>0</v>
      </c>
      <c r="I74" s="14">
        <v>0</v>
      </c>
      <c r="J74" s="38">
        <v>0</v>
      </c>
    </row>
    <row r="75" ht="14.25" spans="1:10">
      <c r="A75" s="41"/>
      <c r="B75" s="41"/>
      <c r="C75" s="41"/>
      <c r="D75" s="41"/>
      <c r="E75" s="41"/>
      <c r="F75" s="27" t="s">
        <v>2640</v>
      </c>
      <c r="G75" s="43" t="s">
        <v>964</v>
      </c>
      <c r="H75" s="11">
        <f t="shared" ref="H75:J75" si="15">H76</f>
        <v>0</v>
      </c>
      <c r="I75" s="11">
        <f t="shared" si="15"/>
        <v>0</v>
      </c>
      <c r="J75" s="11">
        <f t="shared" si="15"/>
        <v>0</v>
      </c>
    </row>
    <row r="76" ht="14.25" spans="1:10">
      <c r="A76" s="41"/>
      <c r="B76" s="41"/>
      <c r="C76" s="41"/>
      <c r="D76" s="41"/>
      <c r="E76" s="41"/>
      <c r="F76" s="27">
        <v>21451</v>
      </c>
      <c r="G76" s="44" t="s">
        <v>2581</v>
      </c>
      <c r="H76" s="11">
        <f t="shared" ref="H76:J76" si="16">SUM(H77:H85)</f>
        <v>0</v>
      </c>
      <c r="I76" s="11">
        <f t="shared" si="16"/>
        <v>0</v>
      </c>
      <c r="J76" s="11">
        <f t="shared" si="16"/>
        <v>0</v>
      </c>
    </row>
    <row r="77" ht="14.25" spans="1:10">
      <c r="A77" s="41"/>
      <c r="B77" s="41"/>
      <c r="C77" s="41"/>
      <c r="D77" s="41"/>
      <c r="E77" s="41"/>
      <c r="F77" s="27">
        <v>2145101</v>
      </c>
      <c r="G77" s="44" t="s">
        <v>2583</v>
      </c>
      <c r="H77" s="14">
        <v>0</v>
      </c>
      <c r="I77" s="14">
        <v>0</v>
      </c>
      <c r="J77" s="38">
        <v>0</v>
      </c>
    </row>
    <row r="78" ht="14.25" spans="1:10">
      <c r="A78" s="41"/>
      <c r="B78" s="41"/>
      <c r="C78" s="41"/>
      <c r="D78" s="41"/>
      <c r="E78" s="41"/>
      <c r="F78" s="27">
        <v>2145102</v>
      </c>
      <c r="G78" s="44" t="s">
        <v>2585</v>
      </c>
      <c r="H78" s="14">
        <v>0</v>
      </c>
      <c r="I78" s="14">
        <v>0</v>
      </c>
      <c r="J78" s="38">
        <v>0</v>
      </c>
    </row>
    <row r="79" ht="14.25" spans="1:10">
      <c r="A79" s="41"/>
      <c r="B79" s="41"/>
      <c r="C79" s="41"/>
      <c r="D79" s="41"/>
      <c r="E79" s="41"/>
      <c r="F79" s="27">
        <v>2145103</v>
      </c>
      <c r="G79" s="44" t="s">
        <v>2587</v>
      </c>
      <c r="H79" s="14">
        <v>0</v>
      </c>
      <c r="I79" s="14">
        <v>0</v>
      </c>
      <c r="J79" s="38">
        <v>0</v>
      </c>
    </row>
    <row r="80" ht="14.25" spans="1:10">
      <c r="A80" s="41"/>
      <c r="B80" s="41"/>
      <c r="C80" s="41"/>
      <c r="D80" s="41"/>
      <c r="E80" s="41"/>
      <c r="F80" s="27">
        <v>2145104</v>
      </c>
      <c r="G80" s="44" t="s">
        <v>2589</v>
      </c>
      <c r="H80" s="14">
        <v>0</v>
      </c>
      <c r="I80" s="14">
        <v>0</v>
      </c>
      <c r="J80" s="38">
        <v>0</v>
      </c>
    </row>
    <row r="81" ht="14.25" spans="1:10">
      <c r="A81" s="41"/>
      <c r="B81" s="41"/>
      <c r="C81" s="41"/>
      <c r="D81" s="41"/>
      <c r="E81" s="41"/>
      <c r="F81" s="27">
        <v>2145105</v>
      </c>
      <c r="G81" s="34" t="s">
        <v>2591</v>
      </c>
      <c r="H81" s="14">
        <v>0</v>
      </c>
      <c r="I81" s="14">
        <v>0</v>
      </c>
      <c r="J81" s="38">
        <v>0</v>
      </c>
    </row>
    <row r="82" ht="14.25" spans="1:10">
      <c r="A82" s="41"/>
      <c r="B82" s="41"/>
      <c r="C82" s="41"/>
      <c r="D82" s="41"/>
      <c r="E82" s="41"/>
      <c r="F82" s="27">
        <v>2145106</v>
      </c>
      <c r="G82" s="44" t="s">
        <v>2593</v>
      </c>
      <c r="H82" s="14">
        <v>0</v>
      </c>
      <c r="I82" s="14">
        <v>0</v>
      </c>
      <c r="J82" s="38">
        <v>0</v>
      </c>
    </row>
    <row r="83" ht="14.25" spans="1:10">
      <c r="A83" s="41"/>
      <c r="B83" s="41"/>
      <c r="C83" s="41"/>
      <c r="D83" s="41"/>
      <c r="E83" s="41"/>
      <c r="F83" s="27">
        <v>2145107</v>
      </c>
      <c r="G83" s="44" t="s">
        <v>2595</v>
      </c>
      <c r="H83" s="14">
        <v>0</v>
      </c>
      <c r="I83" s="14">
        <v>0</v>
      </c>
      <c r="J83" s="38">
        <v>0</v>
      </c>
    </row>
    <row r="84" ht="14.25" spans="1:10">
      <c r="A84" s="41"/>
      <c r="B84" s="41"/>
      <c r="C84" s="41"/>
      <c r="D84" s="41"/>
      <c r="E84" s="41"/>
      <c r="F84" s="27">
        <v>2145108</v>
      </c>
      <c r="G84" s="44" t="s">
        <v>2597</v>
      </c>
      <c r="H84" s="14">
        <v>0</v>
      </c>
      <c r="I84" s="14">
        <v>0</v>
      </c>
      <c r="J84" s="38">
        <v>0</v>
      </c>
    </row>
    <row r="85" ht="14.25" spans="1:10">
      <c r="A85" s="41"/>
      <c r="B85" s="41"/>
      <c r="C85" s="41"/>
      <c r="D85" s="41"/>
      <c r="E85" s="41"/>
      <c r="F85" s="27">
        <v>2145199</v>
      </c>
      <c r="G85" s="44" t="s">
        <v>2599</v>
      </c>
      <c r="H85" s="14">
        <v>0</v>
      </c>
      <c r="I85" s="14">
        <v>0</v>
      </c>
      <c r="J85" s="38">
        <v>0</v>
      </c>
    </row>
    <row r="86" ht="14.25" spans="1:10">
      <c r="A86" s="41"/>
      <c r="B86" s="41"/>
      <c r="C86" s="41"/>
      <c r="D86" s="41"/>
      <c r="E86" s="41"/>
      <c r="F86" s="27" t="s">
        <v>1860</v>
      </c>
      <c r="G86" s="43" t="s">
        <v>1022</v>
      </c>
      <c r="H86" s="11">
        <f t="shared" ref="H86:J86" si="17">H87</f>
        <v>0</v>
      </c>
      <c r="I86" s="11">
        <f t="shared" si="17"/>
        <v>0</v>
      </c>
      <c r="J86" s="11">
        <f t="shared" si="17"/>
        <v>0</v>
      </c>
    </row>
    <row r="87" ht="14.25" spans="1:10">
      <c r="A87" s="41"/>
      <c r="B87" s="41"/>
      <c r="C87" s="41"/>
      <c r="D87" s="41"/>
      <c r="E87" s="41"/>
      <c r="F87" s="27">
        <v>21551</v>
      </c>
      <c r="G87" s="44" t="s">
        <v>2581</v>
      </c>
      <c r="H87" s="11">
        <f t="shared" ref="H87:J87" si="18">SUM(H88:H96)</f>
        <v>0</v>
      </c>
      <c r="I87" s="11">
        <f t="shared" si="18"/>
        <v>0</v>
      </c>
      <c r="J87" s="11">
        <f t="shared" si="18"/>
        <v>0</v>
      </c>
    </row>
    <row r="88" ht="14.25" spans="1:10">
      <c r="A88" s="41"/>
      <c r="B88" s="41"/>
      <c r="C88" s="41"/>
      <c r="D88" s="41"/>
      <c r="E88" s="41"/>
      <c r="F88" s="27">
        <v>2155101</v>
      </c>
      <c r="G88" s="44" t="s">
        <v>2583</v>
      </c>
      <c r="H88" s="14">
        <v>0</v>
      </c>
      <c r="I88" s="14">
        <v>0</v>
      </c>
      <c r="J88" s="38">
        <v>0</v>
      </c>
    </row>
    <row r="89" ht="14.25" spans="1:10">
      <c r="A89" s="45"/>
      <c r="B89" s="45"/>
      <c r="C89" s="45"/>
      <c r="D89" s="45"/>
      <c r="E89" s="45"/>
      <c r="F89" s="27">
        <v>2155102</v>
      </c>
      <c r="G89" s="44" t="s">
        <v>2585</v>
      </c>
      <c r="H89" s="14">
        <v>0</v>
      </c>
      <c r="I89" s="14">
        <v>0</v>
      </c>
      <c r="J89" s="38">
        <v>0</v>
      </c>
    </row>
    <row r="90" ht="14.25" spans="1:10">
      <c r="A90" s="41"/>
      <c r="B90" s="41"/>
      <c r="C90" s="41"/>
      <c r="D90" s="41"/>
      <c r="E90" s="41"/>
      <c r="F90" s="46">
        <v>2155103</v>
      </c>
      <c r="G90" s="44" t="s">
        <v>2587</v>
      </c>
      <c r="H90" s="14">
        <v>0</v>
      </c>
      <c r="I90" s="14">
        <v>0</v>
      </c>
      <c r="J90" s="38">
        <v>0</v>
      </c>
    </row>
    <row r="91" ht="14.25" spans="1:10">
      <c r="A91" s="41"/>
      <c r="B91" s="41"/>
      <c r="C91" s="41"/>
      <c r="D91" s="41"/>
      <c r="E91" s="41"/>
      <c r="F91" s="46">
        <v>2155104</v>
      </c>
      <c r="G91" s="44" t="s">
        <v>2589</v>
      </c>
      <c r="H91" s="14">
        <v>0</v>
      </c>
      <c r="I91" s="14">
        <v>0</v>
      </c>
      <c r="J91" s="38">
        <v>0</v>
      </c>
    </row>
    <row r="92" ht="14.25" spans="1:10">
      <c r="A92" s="41"/>
      <c r="B92" s="41"/>
      <c r="C92" s="41"/>
      <c r="D92" s="41"/>
      <c r="E92" s="41"/>
      <c r="F92" s="46">
        <v>2155105</v>
      </c>
      <c r="G92" s="34" t="s">
        <v>2591</v>
      </c>
      <c r="H92" s="14">
        <v>0</v>
      </c>
      <c r="I92" s="14">
        <v>0</v>
      </c>
      <c r="J92" s="38">
        <v>0</v>
      </c>
    </row>
    <row r="93" ht="14.25" spans="1:10">
      <c r="A93" s="41"/>
      <c r="B93" s="41"/>
      <c r="C93" s="41"/>
      <c r="D93" s="41"/>
      <c r="E93" s="41"/>
      <c r="F93" s="46">
        <v>2155106</v>
      </c>
      <c r="G93" s="44" t="s">
        <v>2593</v>
      </c>
      <c r="H93" s="14">
        <v>0</v>
      </c>
      <c r="I93" s="14">
        <v>0</v>
      </c>
      <c r="J93" s="38">
        <v>0</v>
      </c>
    </row>
    <row r="94" ht="14.25" spans="1:10">
      <c r="A94" s="41"/>
      <c r="B94" s="41"/>
      <c r="C94" s="41"/>
      <c r="D94" s="41"/>
      <c r="E94" s="41"/>
      <c r="F94" s="46">
        <v>2155107</v>
      </c>
      <c r="G94" s="44" t="s">
        <v>2595</v>
      </c>
      <c r="H94" s="14">
        <v>0</v>
      </c>
      <c r="I94" s="14">
        <v>0</v>
      </c>
      <c r="J94" s="38">
        <v>0</v>
      </c>
    </row>
    <row r="95" ht="14.25" spans="1:10">
      <c r="A95" s="41"/>
      <c r="B95" s="41"/>
      <c r="C95" s="41"/>
      <c r="D95" s="41"/>
      <c r="E95" s="41"/>
      <c r="F95" s="46">
        <v>2155108</v>
      </c>
      <c r="G95" s="44" t="s">
        <v>2597</v>
      </c>
      <c r="H95" s="14">
        <v>0</v>
      </c>
      <c r="I95" s="14">
        <v>0</v>
      </c>
      <c r="J95" s="38">
        <v>0</v>
      </c>
    </row>
    <row r="96" ht="14.25" spans="1:10">
      <c r="A96" s="41"/>
      <c r="B96" s="41"/>
      <c r="C96" s="41"/>
      <c r="D96" s="41"/>
      <c r="E96" s="41"/>
      <c r="F96" s="46">
        <v>2155199</v>
      </c>
      <c r="G96" s="44" t="s">
        <v>2599</v>
      </c>
      <c r="H96" s="14">
        <v>0</v>
      </c>
      <c r="I96" s="14">
        <v>0</v>
      </c>
      <c r="J96" s="38">
        <v>0</v>
      </c>
    </row>
    <row r="97" ht="14.25" spans="1:10">
      <c r="A97" s="41"/>
      <c r="B97" s="41"/>
      <c r="C97" s="41"/>
      <c r="D97" s="41"/>
      <c r="E97" s="41"/>
      <c r="F97" s="46" t="s">
        <v>1881</v>
      </c>
      <c r="G97" s="43" t="s">
        <v>1076</v>
      </c>
      <c r="H97" s="11">
        <f t="shared" ref="H97:J97" si="19">H98</f>
        <v>0</v>
      </c>
      <c r="I97" s="11">
        <f t="shared" si="19"/>
        <v>0</v>
      </c>
      <c r="J97" s="11">
        <f t="shared" si="19"/>
        <v>0</v>
      </c>
    </row>
    <row r="98" ht="14.25" spans="1:10">
      <c r="A98" s="41"/>
      <c r="B98" s="41"/>
      <c r="C98" s="41"/>
      <c r="D98" s="41"/>
      <c r="E98" s="41"/>
      <c r="F98" s="46">
        <v>21651</v>
      </c>
      <c r="G98" s="44" t="s">
        <v>2581</v>
      </c>
      <c r="H98" s="11">
        <f t="shared" ref="H98:J98" si="20">SUM(H99:H107)</f>
        <v>0</v>
      </c>
      <c r="I98" s="11">
        <f t="shared" si="20"/>
        <v>0</v>
      </c>
      <c r="J98" s="11">
        <f t="shared" si="20"/>
        <v>0</v>
      </c>
    </row>
    <row r="99" ht="14.25" spans="1:10">
      <c r="A99" s="41"/>
      <c r="B99" s="41"/>
      <c r="C99" s="41"/>
      <c r="D99" s="41"/>
      <c r="E99" s="41"/>
      <c r="F99" s="46">
        <v>2165101</v>
      </c>
      <c r="G99" s="44" t="s">
        <v>2583</v>
      </c>
      <c r="H99" s="14">
        <v>0</v>
      </c>
      <c r="I99" s="14">
        <v>0</v>
      </c>
      <c r="J99" s="38">
        <v>0</v>
      </c>
    </row>
    <row r="100" ht="14.25" spans="1:10">
      <c r="A100" s="41"/>
      <c r="B100" s="41"/>
      <c r="C100" s="41"/>
      <c r="D100" s="41"/>
      <c r="E100" s="41"/>
      <c r="F100" s="46">
        <v>2165102</v>
      </c>
      <c r="G100" s="44" t="s">
        <v>2585</v>
      </c>
      <c r="H100" s="14">
        <v>0</v>
      </c>
      <c r="I100" s="14">
        <v>0</v>
      </c>
      <c r="J100" s="38">
        <v>0</v>
      </c>
    </row>
    <row r="101" ht="14.25" spans="1:10">
      <c r="A101" s="41"/>
      <c r="B101" s="41"/>
      <c r="C101" s="41"/>
      <c r="D101" s="41"/>
      <c r="E101" s="41"/>
      <c r="F101" s="46">
        <v>2165103</v>
      </c>
      <c r="G101" s="44" t="s">
        <v>2587</v>
      </c>
      <c r="H101" s="14">
        <v>0</v>
      </c>
      <c r="I101" s="14">
        <v>0</v>
      </c>
      <c r="J101" s="38">
        <v>0</v>
      </c>
    </row>
    <row r="102" ht="14.25" spans="1:10">
      <c r="A102" s="41"/>
      <c r="B102" s="41"/>
      <c r="C102" s="41"/>
      <c r="D102" s="41"/>
      <c r="E102" s="41"/>
      <c r="F102" s="46">
        <v>2165104</v>
      </c>
      <c r="G102" s="44" t="s">
        <v>2589</v>
      </c>
      <c r="H102" s="14">
        <v>0</v>
      </c>
      <c r="I102" s="14">
        <v>0</v>
      </c>
      <c r="J102" s="38">
        <v>0</v>
      </c>
    </row>
    <row r="103" ht="14.25" spans="1:10">
      <c r="A103" s="41"/>
      <c r="B103" s="41"/>
      <c r="C103" s="41"/>
      <c r="D103" s="41"/>
      <c r="E103" s="41"/>
      <c r="F103" s="46">
        <v>2165105</v>
      </c>
      <c r="G103" s="34" t="s">
        <v>2591</v>
      </c>
      <c r="H103" s="14">
        <v>0</v>
      </c>
      <c r="I103" s="14">
        <v>0</v>
      </c>
      <c r="J103" s="38">
        <v>0</v>
      </c>
    </row>
    <row r="104" ht="14.25" spans="1:10">
      <c r="A104" s="41"/>
      <c r="B104" s="41"/>
      <c r="C104" s="41"/>
      <c r="D104" s="41"/>
      <c r="E104" s="41"/>
      <c r="F104" s="46">
        <v>2165106</v>
      </c>
      <c r="G104" s="44" t="s">
        <v>2593</v>
      </c>
      <c r="H104" s="14">
        <v>0</v>
      </c>
      <c r="I104" s="14">
        <v>0</v>
      </c>
      <c r="J104" s="38">
        <v>0</v>
      </c>
    </row>
    <row r="105" ht="14.25" spans="1:10">
      <c r="A105" s="41"/>
      <c r="B105" s="41"/>
      <c r="C105" s="41"/>
      <c r="D105" s="41"/>
      <c r="E105" s="41"/>
      <c r="F105" s="46">
        <v>2165107</v>
      </c>
      <c r="G105" s="44" t="s">
        <v>2595</v>
      </c>
      <c r="H105" s="14">
        <v>0</v>
      </c>
      <c r="I105" s="14">
        <v>0</v>
      </c>
      <c r="J105" s="38">
        <v>0</v>
      </c>
    </row>
    <row r="106" ht="14.25" spans="1:10">
      <c r="A106" s="41"/>
      <c r="B106" s="41"/>
      <c r="C106" s="41"/>
      <c r="D106" s="41"/>
      <c r="E106" s="41"/>
      <c r="F106" s="46">
        <v>2165108</v>
      </c>
      <c r="G106" s="44" t="s">
        <v>2597</v>
      </c>
      <c r="H106" s="14">
        <v>0</v>
      </c>
      <c r="I106" s="14">
        <v>0</v>
      </c>
      <c r="J106" s="38">
        <v>0</v>
      </c>
    </row>
    <row r="107" ht="14.25" spans="1:10">
      <c r="A107" s="41"/>
      <c r="B107" s="41"/>
      <c r="C107" s="41"/>
      <c r="D107" s="41"/>
      <c r="E107" s="41"/>
      <c r="F107" s="46">
        <v>2165199</v>
      </c>
      <c r="G107" s="44" t="s">
        <v>2599</v>
      </c>
      <c r="H107" s="14">
        <v>0</v>
      </c>
      <c r="I107" s="14">
        <v>0</v>
      </c>
      <c r="J107" s="38">
        <v>0</v>
      </c>
    </row>
    <row r="108" ht="14.25" spans="1:10">
      <c r="A108" s="41"/>
      <c r="B108" s="41"/>
      <c r="C108" s="41"/>
      <c r="D108" s="41"/>
      <c r="E108" s="41"/>
      <c r="F108" s="46">
        <v>217</v>
      </c>
      <c r="G108" s="43" t="s">
        <v>1093</v>
      </c>
      <c r="H108" s="31">
        <f t="shared" ref="H108:J108" si="21">H109</f>
        <v>0</v>
      </c>
      <c r="I108" s="31">
        <f t="shared" si="21"/>
        <v>0</v>
      </c>
      <c r="J108" s="31">
        <f t="shared" si="21"/>
        <v>0</v>
      </c>
    </row>
    <row r="109" ht="14.25" spans="1:10">
      <c r="A109" s="41"/>
      <c r="B109" s="41"/>
      <c r="C109" s="41"/>
      <c r="D109" s="41"/>
      <c r="E109" s="41"/>
      <c r="F109" s="46">
        <v>21751</v>
      </c>
      <c r="G109" s="44" t="s">
        <v>2581</v>
      </c>
      <c r="H109" s="31">
        <f t="shared" ref="H109:J109" si="22">SUM(H110:H112)</f>
        <v>0</v>
      </c>
      <c r="I109" s="31">
        <f t="shared" si="22"/>
        <v>0</v>
      </c>
      <c r="J109" s="31">
        <f t="shared" si="22"/>
        <v>0</v>
      </c>
    </row>
    <row r="110" ht="14.25" spans="1:10">
      <c r="A110" s="41"/>
      <c r="B110" s="41"/>
      <c r="C110" s="41"/>
      <c r="D110" s="41"/>
      <c r="E110" s="41"/>
      <c r="F110" s="46">
        <v>2175101</v>
      </c>
      <c r="G110" s="44" t="s">
        <v>2641</v>
      </c>
      <c r="H110" s="40">
        <v>0</v>
      </c>
      <c r="I110" s="14">
        <v>0</v>
      </c>
      <c r="J110" s="38">
        <v>0</v>
      </c>
    </row>
    <row r="111" ht="14.25" spans="1:10">
      <c r="A111" s="41"/>
      <c r="B111" s="41"/>
      <c r="C111" s="41"/>
      <c r="D111" s="41"/>
      <c r="E111" s="41"/>
      <c r="F111" s="46">
        <v>2175102</v>
      </c>
      <c r="G111" s="44" t="s">
        <v>2642</v>
      </c>
      <c r="H111" s="40">
        <v>0</v>
      </c>
      <c r="I111" s="14">
        <v>0</v>
      </c>
      <c r="J111" s="38">
        <v>0</v>
      </c>
    </row>
    <row r="112" ht="14.25" spans="1:10">
      <c r="A112" s="41"/>
      <c r="B112" s="41"/>
      <c r="C112" s="41"/>
      <c r="D112" s="41"/>
      <c r="E112" s="41"/>
      <c r="F112" s="46">
        <v>2175199</v>
      </c>
      <c r="G112" s="44" t="s">
        <v>2599</v>
      </c>
      <c r="H112" s="40">
        <v>0</v>
      </c>
      <c r="I112" s="14">
        <v>0</v>
      </c>
      <c r="J112" s="38">
        <v>0</v>
      </c>
    </row>
    <row r="113" ht="14.25" spans="1:10">
      <c r="A113" s="41"/>
      <c r="B113" s="41"/>
      <c r="C113" s="41"/>
      <c r="D113" s="41"/>
      <c r="E113" s="41"/>
      <c r="F113" s="46">
        <v>229</v>
      </c>
      <c r="G113" s="47" t="s">
        <v>1289</v>
      </c>
      <c r="H113" s="31">
        <f t="shared" ref="H113:J113" si="23">H114</f>
        <v>0</v>
      </c>
      <c r="I113" s="11">
        <f t="shared" si="23"/>
        <v>0</v>
      </c>
      <c r="J113" s="11">
        <f t="shared" si="23"/>
        <v>0</v>
      </c>
    </row>
    <row r="114" ht="14.25" spans="1:10">
      <c r="A114" s="41"/>
      <c r="B114" s="41"/>
      <c r="C114" s="41"/>
      <c r="D114" s="41"/>
      <c r="E114" s="41"/>
      <c r="F114" s="46">
        <v>22951</v>
      </c>
      <c r="G114" s="48" t="s">
        <v>2581</v>
      </c>
      <c r="H114" s="11">
        <f t="shared" ref="H114:J114" si="24">SUM(H115:H123)</f>
        <v>0</v>
      </c>
      <c r="I114" s="18">
        <f t="shared" si="24"/>
        <v>0</v>
      </c>
      <c r="J114" s="11">
        <f t="shared" si="24"/>
        <v>0</v>
      </c>
    </row>
    <row r="115" ht="14.25" spans="1:10">
      <c r="A115" s="41"/>
      <c r="B115" s="41"/>
      <c r="C115" s="41"/>
      <c r="D115" s="41"/>
      <c r="E115" s="41"/>
      <c r="F115" s="46">
        <v>2295101</v>
      </c>
      <c r="G115" s="13" t="s">
        <v>2583</v>
      </c>
      <c r="H115" s="35">
        <v>0</v>
      </c>
      <c r="I115" s="14">
        <v>0</v>
      </c>
      <c r="J115" s="38">
        <v>0</v>
      </c>
    </row>
    <row r="116" ht="14.25" spans="1:10">
      <c r="A116" s="41"/>
      <c r="B116" s="41"/>
      <c r="C116" s="41"/>
      <c r="D116" s="41"/>
      <c r="E116" s="41"/>
      <c r="F116" s="46">
        <v>2295102</v>
      </c>
      <c r="G116" s="13" t="s">
        <v>2585</v>
      </c>
      <c r="H116" s="40">
        <v>0</v>
      </c>
      <c r="I116" s="14">
        <v>0</v>
      </c>
      <c r="J116" s="38">
        <v>0</v>
      </c>
    </row>
    <row r="117" ht="14.25" spans="1:10">
      <c r="A117" s="41"/>
      <c r="B117" s="41"/>
      <c r="C117" s="41"/>
      <c r="D117" s="41"/>
      <c r="E117" s="41"/>
      <c r="F117" s="46">
        <v>2295103</v>
      </c>
      <c r="G117" s="48" t="s">
        <v>2587</v>
      </c>
      <c r="H117" s="14">
        <v>0</v>
      </c>
      <c r="I117" s="37">
        <v>0</v>
      </c>
      <c r="J117" s="38">
        <v>0</v>
      </c>
    </row>
    <row r="118" ht="14.25" spans="1:10">
      <c r="A118" s="41"/>
      <c r="B118" s="41"/>
      <c r="C118" s="41"/>
      <c r="D118" s="41"/>
      <c r="E118" s="41"/>
      <c r="F118" s="46">
        <v>2295104</v>
      </c>
      <c r="G118" s="13" t="s">
        <v>2589</v>
      </c>
      <c r="H118" s="35">
        <v>0</v>
      </c>
      <c r="I118" s="14">
        <v>0</v>
      </c>
      <c r="J118" s="38">
        <v>0</v>
      </c>
    </row>
    <row r="119" ht="14.25" spans="1:10">
      <c r="A119" s="41"/>
      <c r="B119" s="41"/>
      <c r="C119" s="41"/>
      <c r="D119" s="41"/>
      <c r="E119" s="41"/>
      <c r="F119" s="46">
        <v>2295105</v>
      </c>
      <c r="G119" s="34" t="s">
        <v>2591</v>
      </c>
      <c r="H119" s="14">
        <v>0</v>
      </c>
      <c r="I119" s="14">
        <v>0</v>
      </c>
      <c r="J119" s="38">
        <v>0</v>
      </c>
    </row>
    <row r="120" ht="14.25" spans="1:10">
      <c r="A120" s="41"/>
      <c r="B120" s="41"/>
      <c r="C120" s="41"/>
      <c r="D120" s="41"/>
      <c r="E120" s="41"/>
      <c r="F120" s="46">
        <v>2295106</v>
      </c>
      <c r="G120" s="13" t="s">
        <v>2593</v>
      </c>
      <c r="H120" s="14">
        <v>0</v>
      </c>
      <c r="I120" s="14">
        <v>0</v>
      </c>
      <c r="J120" s="38">
        <v>0</v>
      </c>
    </row>
    <row r="121" ht="14.25" spans="1:10">
      <c r="A121" s="41"/>
      <c r="B121" s="41"/>
      <c r="C121" s="41"/>
      <c r="D121" s="41"/>
      <c r="E121" s="41"/>
      <c r="F121" s="46">
        <v>2295107</v>
      </c>
      <c r="G121" s="13" t="s">
        <v>2595</v>
      </c>
      <c r="H121" s="14">
        <v>0</v>
      </c>
      <c r="I121" s="14">
        <v>0</v>
      </c>
      <c r="J121" s="38">
        <v>0</v>
      </c>
    </row>
    <row r="122" ht="14.25" spans="1:10">
      <c r="A122" s="41"/>
      <c r="B122" s="41"/>
      <c r="C122" s="41"/>
      <c r="D122" s="41"/>
      <c r="E122" s="41"/>
      <c r="F122" s="46">
        <v>2295108</v>
      </c>
      <c r="G122" s="13" t="s">
        <v>2597</v>
      </c>
      <c r="H122" s="14">
        <v>0</v>
      </c>
      <c r="I122" s="14">
        <v>0</v>
      </c>
      <c r="J122" s="38">
        <v>0</v>
      </c>
    </row>
    <row r="123" ht="14.25" spans="1:10">
      <c r="A123" s="41"/>
      <c r="B123" s="41"/>
      <c r="C123" s="41"/>
      <c r="D123" s="41"/>
      <c r="E123" s="41"/>
      <c r="F123" s="46">
        <v>2295199</v>
      </c>
      <c r="G123" s="13" t="s">
        <v>2599</v>
      </c>
      <c r="H123" s="14">
        <v>0</v>
      </c>
      <c r="I123" s="14">
        <v>0</v>
      </c>
      <c r="J123" s="38">
        <v>0</v>
      </c>
    </row>
  </sheetData>
  <mergeCells count="3">
    <mergeCell ref="A1:J1"/>
    <mergeCell ref="A2:J2"/>
    <mergeCell ref="A3:J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3"/>
  <sheetViews>
    <sheetView topLeftCell="A109" workbookViewId="0">
      <selection activeCell="J140" sqref="J140"/>
    </sheetView>
  </sheetViews>
  <sheetFormatPr defaultColWidth="9" defaultRowHeight="13.5"/>
  <sheetData>
    <row r="1" ht="22.5" spans="1:10">
      <c r="A1" s="23" t="s">
        <v>2643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4" t="s">
        <v>2574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6" t="s">
        <v>180</v>
      </c>
      <c r="B4" s="26" t="s">
        <v>2</v>
      </c>
      <c r="C4" s="26" t="s">
        <v>2575</v>
      </c>
      <c r="D4" s="26" t="s">
        <v>2576</v>
      </c>
      <c r="E4" s="26" t="s">
        <v>3</v>
      </c>
      <c r="F4" s="26" t="s">
        <v>180</v>
      </c>
      <c r="G4" s="26" t="s">
        <v>2</v>
      </c>
      <c r="H4" s="26" t="s">
        <v>2575</v>
      </c>
      <c r="I4" s="26" t="s">
        <v>2576</v>
      </c>
      <c r="J4" s="26" t="s">
        <v>3</v>
      </c>
    </row>
    <row r="5" spans="1:10">
      <c r="A5" s="13"/>
      <c r="B5" s="10" t="s">
        <v>2577</v>
      </c>
      <c r="C5" s="11">
        <f>C6</f>
        <v>0</v>
      </c>
      <c r="D5" s="11">
        <f>D6</f>
        <v>0</v>
      </c>
      <c r="E5" s="11">
        <f>E6</f>
        <v>0</v>
      </c>
      <c r="F5" s="27" t="s">
        <v>1280</v>
      </c>
      <c r="G5" s="28" t="s">
        <v>2578</v>
      </c>
      <c r="H5" s="11">
        <f t="shared" ref="H5:J5" si="0">SUM(H6,H17,H28,H39,H42,H53,H64,H75,H86,H97,H108,H113)</f>
        <v>0</v>
      </c>
      <c r="I5" s="11">
        <f t="shared" si="0"/>
        <v>0</v>
      </c>
      <c r="J5" s="11">
        <f t="shared" si="0"/>
        <v>0</v>
      </c>
    </row>
    <row r="6" spans="1:10">
      <c r="A6" s="27">
        <v>103</v>
      </c>
      <c r="B6" s="29" t="s">
        <v>2579</v>
      </c>
      <c r="C6" s="11">
        <f t="shared" ref="C6:J6" si="1">C7</f>
        <v>0</v>
      </c>
      <c r="D6" s="11">
        <f t="shared" si="1"/>
        <v>0</v>
      </c>
      <c r="E6" s="11">
        <f t="shared" si="1"/>
        <v>0</v>
      </c>
      <c r="F6" s="27">
        <v>205</v>
      </c>
      <c r="G6" s="30" t="s">
        <v>452</v>
      </c>
      <c r="H6" s="31">
        <f t="shared" si="1"/>
        <v>0</v>
      </c>
      <c r="I6" s="31">
        <f t="shared" si="1"/>
        <v>0</v>
      </c>
      <c r="J6" s="31">
        <f t="shared" si="1"/>
        <v>0</v>
      </c>
    </row>
    <row r="7" spans="1:10">
      <c r="A7" s="27">
        <v>10306</v>
      </c>
      <c r="B7" s="13" t="s">
        <v>2580</v>
      </c>
      <c r="C7" s="11">
        <f>C8+C40+C45+C51+C55</f>
        <v>0</v>
      </c>
      <c r="D7" s="11">
        <f>D8+D40+D45+D51+D55</f>
        <v>0</v>
      </c>
      <c r="E7" s="11">
        <f>E8+E40+E45+E51+E55</f>
        <v>0</v>
      </c>
      <c r="F7" s="27">
        <v>20551</v>
      </c>
      <c r="G7" s="32" t="s">
        <v>2581</v>
      </c>
      <c r="H7" s="11">
        <f t="shared" ref="H7:J7" si="2">SUM(H8:H16)</f>
        <v>0</v>
      </c>
      <c r="I7" s="18">
        <f t="shared" si="2"/>
        <v>0</v>
      </c>
      <c r="J7" s="11">
        <f t="shared" si="2"/>
        <v>0</v>
      </c>
    </row>
    <row r="8" spans="1:10">
      <c r="A8" s="27">
        <v>1030601</v>
      </c>
      <c r="B8" s="33" t="s">
        <v>2582</v>
      </c>
      <c r="C8" s="31">
        <f>SUM(C9:C39)</f>
        <v>0</v>
      </c>
      <c r="D8" s="11">
        <f>SUM(D9:D39)</f>
        <v>0</v>
      </c>
      <c r="E8" s="11">
        <f>SUM(E9:E39)</f>
        <v>0</v>
      </c>
      <c r="F8" s="27">
        <v>2055101</v>
      </c>
      <c r="G8" s="34" t="s">
        <v>2583</v>
      </c>
      <c r="H8" s="35">
        <v>0</v>
      </c>
      <c r="I8" s="14">
        <v>0</v>
      </c>
      <c r="J8" s="38">
        <v>0</v>
      </c>
    </row>
    <row r="9" spans="1:10">
      <c r="A9" s="36">
        <v>103060103</v>
      </c>
      <c r="B9" s="13" t="s">
        <v>2584</v>
      </c>
      <c r="C9" s="37">
        <v>0</v>
      </c>
      <c r="D9" s="37">
        <v>0</v>
      </c>
      <c r="E9" s="38">
        <v>0</v>
      </c>
      <c r="F9" s="27">
        <v>2055102</v>
      </c>
      <c r="G9" s="34" t="s">
        <v>2585</v>
      </c>
      <c r="H9" s="14">
        <v>0</v>
      </c>
      <c r="I9" s="14">
        <v>0</v>
      </c>
      <c r="J9" s="38">
        <v>0</v>
      </c>
    </row>
    <row r="10" spans="1:10">
      <c r="A10" s="27">
        <v>103060104</v>
      </c>
      <c r="B10" s="39" t="s">
        <v>2586</v>
      </c>
      <c r="C10" s="35">
        <v>0</v>
      </c>
      <c r="D10" s="14">
        <v>0</v>
      </c>
      <c r="E10" s="38">
        <v>0</v>
      </c>
      <c r="F10" s="27">
        <v>2055103</v>
      </c>
      <c r="G10" s="34" t="s">
        <v>2587</v>
      </c>
      <c r="H10" s="14">
        <v>0</v>
      </c>
      <c r="I10" s="14">
        <v>0</v>
      </c>
      <c r="J10" s="38">
        <v>0</v>
      </c>
    </row>
    <row r="11" spans="1:10">
      <c r="A11" s="27">
        <v>103060105</v>
      </c>
      <c r="B11" s="13" t="s">
        <v>2588</v>
      </c>
      <c r="C11" s="14">
        <v>0</v>
      </c>
      <c r="D11" s="14">
        <v>0</v>
      </c>
      <c r="E11" s="38">
        <v>0</v>
      </c>
      <c r="F11" s="27">
        <v>2055104</v>
      </c>
      <c r="G11" s="34" t="s">
        <v>2589</v>
      </c>
      <c r="H11" s="14">
        <v>0</v>
      </c>
      <c r="I11" s="14">
        <v>0</v>
      </c>
      <c r="J11" s="38">
        <v>0</v>
      </c>
    </row>
    <row r="12" spans="1:10">
      <c r="A12" s="27">
        <v>103060106</v>
      </c>
      <c r="B12" s="13" t="s">
        <v>2590</v>
      </c>
      <c r="C12" s="14">
        <v>0</v>
      </c>
      <c r="D12" s="14">
        <v>0</v>
      </c>
      <c r="E12" s="38">
        <v>0</v>
      </c>
      <c r="F12" s="27">
        <v>2055105</v>
      </c>
      <c r="G12" s="34" t="s">
        <v>2591</v>
      </c>
      <c r="H12" s="14">
        <v>0</v>
      </c>
      <c r="I12" s="14">
        <v>0</v>
      </c>
      <c r="J12" s="38">
        <v>0</v>
      </c>
    </row>
    <row r="13" spans="1:10">
      <c r="A13" s="27">
        <v>103060107</v>
      </c>
      <c r="B13" s="13" t="s">
        <v>2592</v>
      </c>
      <c r="C13" s="14">
        <v>0</v>
      </c>
      <c r="D13" s="14">
        <v>0</v>
      </c>
      <c r="E13" s="38">
        <v>0</v>
      </c>
      <c r="F13" s="27">
        <v>2055106</v>
      </c>
      <c r="G13" s="34" t="s">
        <v>2593</v>
      </c>
      <c r="H13" s="14">
        <v>0</v>
      </c>
      <c r="I13" s="14">
        <v>0</v>
      </c>
      <c r="J13" s="38">
        <v>0</v>
      </c>
    </row>
    <row r="14" spans="1:10">
      <c r="A14" s="27">
        <v>103060108</v>
      </c>
      <c r="B14" s="13" t="s">
        <v>2594</v>
      </c>
      <c r="C14" s="14">
        <v>0</v>
      </c>
      <c r="D14" s="14">
        <v>0</v>
      </c>
      <c r="E14" s="38">
        <v>0</v>
      </c>
      <c r="F14" s="27">
        <v>2055107</v>
      </c>
      <c r="G14" s="34" t="s">
        <v>2595</v>
      </c>
      <c r="H14" s="14">
        <v>0</v>
      </c>
      <c r="I14" s="14">
        <v>0</v>
      </c>
      <c r="J14" s="38">
        <v>0</v>
      </c>
    </row>
    <row r="15" spans="1:10">
      <c r="A15" s="27">
        <v>103060109</v>
      </c>
      <c r="B15" s="13" t="s">
        <v>2596</v>
      </c>
      <c r="C15" s="14">
        <v>0</v>
      </c>
      <c r="D15" s="14">
        <v>0</v>
      </c>
      <c r="E15" s="38">
        <v>0</v>
      </c>
      <c r="F15" s="27">
        <v>2055108</v>
      </c>
      <c r="G15" s="34" t="s">
        <v>2597</v>
      </c>
      <c r="H15" s="14">
        <v>0</v>
      </c>
      <c r="I15" s="14">
        <v>0</v>
      </c>
      <c r="J15" s="38">
        <v>0</v>
      </c>
    </row>
    <row r="16" spans="1:10">
      <c r="A16" s="27">
        <v>103060112</v>
      </c>
      <c r="B16" s="13" t="s">
        <v>2598</v>
      </c>
      <c r="C16" s="14">
        <v>0</v>
      </c>
      <c r="D16" s="14">
        <v>0</v>
      </c>
      <c r="E16" s="38">
        <v>0</v>
      </c>
      <c r="F16" s="27">
        <v>2055199</v>
      </c>
      <c r="G16" s="34" t="s">
        <v>2599</v>
      </c>
      <c r="H16" s="14">
        <v>0</v>
      </c>
      <c r="I16" s="14">
        <v>0</v>
      </c>
      <c r="J16" s="38">
        <v>0</v>
      </c>
    </row>
    <row r="17" spans="1:10">
      <c r="A17" s="27">
        <v>103060113</v>
      </c>
      <c r="B17" s="13" t="s">
        <v>2600</v>
      </c>
      <c r="C17" s="14">
        <v>0</v>
      </c>
      <c r="D17" s="14">
        <v>0</v>
      </c>
      <c r="E17" s="38">
        <v>0</v>
      </c>
      <c r="F17" s="27">
        <v>206</v>
      </c>
      <c r="G17" s="30" t="s">
        <v>504</v>
      </c>
      <c r="H17" s="11">
        <f t="shared" ref="H17:J17" si="3">H18</f>
        <v>0</v>
      </c>
      <c r="I17" s="11">
        <f t="shared" si="3"/>
        <v>0</v>
      </c>
      <c r="J17" s="11">
        <f t="shared" si="3"/>
        <v>0</v>
      </c>
    </row>
    <row r="18" spans="1:10">
      <c r="A18" s="27">
        <v>103060114</v>
      </c>
      <c r="B18" s="13" t="s">
        <v>2601</v>
      </c>
      <c r="C18" s="14">
        <v>0</v>
      </c>
      <c r="D18" s="14">
        <v>0</v>
      </c>
      <c r="E18" s="38">
        <v>0</v>
      </c>
      <c r="F18" s="27">
        <v>20651</v>
      </c>
      <c r="G18" s="34" t="s">
        <v>2581</v>
      </c>
      <c r="H18" s="11">
        <f t="shared" ref="H18:J18" si="4">SUM(H19:H27)</f>
        <v>0</v>
      </c>
      <c r="I18" s="11">
        <f t="shared" si="4"/>
        <v>0</v>
      </c>
      <c r="J18" s="11">
        <f t="shared" si="4"/>
        <v>0</v>
      </c>
    </row>
    <row r="19" spans="1:10">
      <c r="A19" s="27">
        <v>103060115</v>
      </c>
      <c r="B19" s="13" t="s">
        <v>2602</v>
      </c>
      <c r="C19" s="14">
        <v>0</v>
      </c>
      <c r="D19" s="14">
        <v>0</v>
      </c>
      <c r="E19" s="38">
        <v>0</v>
      </c>
      <c r="F19" s="27">
        <v>2065101</v>
      </c>
      <c r="G19" s="34" t="s">
        <v>2583</v>
      </c>
      <c r="H19" s="14">
        <v>0</v>
      </c>
      <c r="I19" s="14">
        <v>0</v>
      </c>
      <c r="J19" s="38">
        <v>0</v>
      </c>
    </row>
    <row r="20" spans="1:10">
      <c r="A20" s="27">
        <v>103060116</v>
      </c>
      <c r="B20" s="13" t="s">
        <v>2603</v>
      </c>
      <c r="C20" s="14">
        <v>0</v>
      </c>
      <c r="D20" s="14">
        <v>0</v>
      </c>
      <c r="E20" s="38">
        <v>0</v>
      </c>
      <c r="F20" s="27">
        <v>2065102</v>
      </c>
      <c r="G20" s="34" t="s">
        <v>2585</v>
      </c>
      <c r="H20" s="14">
        <v>0</v>
      </c>
      <c r="I20" s="14">
        <v>0</v>
      </c>
      <c r="J20" s="38">
        <v>0</v>
      </c>
    </row>
    <row r="21" spans="1:10">
      <c r="A21" s="27">
        <v>103060117</v>
      </c>
      <c r="B21" s="13" t="s">
        <v>2604</v>
      </c>
      <c r="C21" s="14">
        <v>0</v>
      </c>
      <c r="D21" s="14">
        <v>0</v>
      </c>
      <c r="E21" s="38">
        <v>0</v>
      </c>
      <c r="F21" s="27">
        <v>2065103</v>
      </c>
      <c r="G21" s="34" t="s">
        <v>2587</v>
      </c>
      <c r="H21" s="14">
        <v>0</v>
      </c>
      <c r="I21" s="14">
        <v>0</v>
      </c>
      <c r="J21" s="38">
        <v>0</v>
      </c>
    </row>
    <row r="22" spans="1:10">
      <c r="A22" s="27">
        <v>103060118</v>
      </c>
      <c r="B22" s="13" t="s">
        <v>2605</v>
      </c>
      <c r="C22" s="14">
        <v>0</v>
      </c>
      <c r="D22" s="14">
        <v>0</v>
      </c>
      <c r="E22" s="38">
        <v>0</v>
      </c>
      <c r="F22" s="27">
        <v>2065104</v>
      </c>
      <c r="G22" s="34" t="s">
        <v>2589</v>
      </c>
      <c r="H22" s="14">
        <v>0</v>
      </c>
      <c r="I22" s="14">
        <v>0</v>
      </c>
      <c r="J22" s="38">
        <v>0</v>
      </c>
    </row>
    <row r="23" spans="1:10">
      <c r="A23" s="27">
        <v>103060119</v>
      </c>
      <c r="B23" s="13" t="s">
        <v>2606</v>
      </c>
      <c r="C23" s="14">
        <v>0</v>
      </c>
      <c r="D23" s="14">
        <v>0</v>
      </c>
      <c r="E23" s="38">
        <v>0</v>
      </c>
      <c r="F23" s="27">
        <v>2065105</v>
      </c>
      <c r="G23" s="34" t="s">
        <v>2591</v>
      </c>
      <c r="H23" s="14">
        <v>0</v>
      </c>
      <c r="I23" s="14">
        <v>0</v>
      </c>
      <c r="J23" s="38">
        <v>0</v>
      </c>
    </row>
    <row r="24" spans="1:10">
      <c r="A24" s="27">
        <v>103060120</v>
      </c>
      <c r="B24" s="13" t="s">
        <v>2607</v>
      </c>
      <c r="C24" s="14">
        <v>0</v>
      </c>
      <c r="D24" s="14">
        <v>0</v>
      </c>
      <c r="E24" s="38">
        <v>0</v>
      </c>
      <c r="F24" s="27">
        <v>2065106</v>
      </c>
      <c r="G24" s="34" t="s">
        <v>2593</v>
      </c>
      <c r="H24" s="14">
        <v>0</v>
      </c>
      <c r="I24" s="14">
        <v>0</v>
      </c>
      <c r="J24" s="38">
        <v>0</v>
      </c>
    </row>
    <row r="25" spans="1:10">
      <c r="A25" s="27">
        <v>103060121</v>
      </c>
      <c r="B25" s="13" t="s">
        <v>2608</v>
      </c>
      <c r="C25" s="14">
        <v>0</v>
      </c>
      <c r="D25" s="14">
        <v>0</v>
      </c>
      <c r="E25" s="38">
        <v>0</v>
      </c>
      <c r="F25" s="27">
        <v>2065107</v>
      </c>
      <c r="G25" s="34" t="s">
        <v>2595</v>
      </c>
      <c r="H25" s="14">
        <v>0</v>
      </c>
      <c r="I25" s="14">
        <v>0</v>
      </c>
      <c r="J25" s="38">
        <v>0</v>
      </c>
    </row>
    <row r="26" spans="1:10">
      <c r="A26" s="27">
        <v>103060122</v>
      </c>
      <c r="B26" s="13" t="s">
        <v>2609</v>
      </c>
      <c r="C26" s="14">
        <v>0</v>
      </c>
      <c r="D26" s="14">
        <v>0</v>
      </c>
      <c r="E26" s="38">
        <v>0</v>
      </c>
      <c r="F26" s="27">
        <v>2065108</v>
      </c>
      <c r="G26" s="34" t="s">
        <v>2597</v>
      </c>
      <c r="H26" s="14">
        <v>0</v>
      </c>
      <c r="I26" s="14">
        <v>0</v>
      </c>
      <c r="J26" s="38">
        <v>0</v>
      </c>
    </row>
    <row r="27" spans="1:10">
      <c r="A27" s="27">
        <v>103060123</v>
      </c>
      <c r="B27" s="13" t="s">
        <v>2610</v>
      </c>
      <c r="C27" s="14">
        <v>0</v>
      </c>
      <c r="D27" s="14">
        <v>0</v>
      </c>
      <c r="E27" s="38">
        <v>0</v>
      </c>
      <c r="F27" s="27">
        <v>2065199</v>
      </c>
      <c r="G27" s="34" t="s">
        <v>2599</v>
      </c>
      <c r="H27" s="14">
        <v>0</v>
      </c>
      <c r="I27" s="14">
        <v>0</v>
      </c>
      <c r="J27" s="38">
        <v>0</v>
      </c>
    </row>
    <row r="28" spans="1:10">
      <c r="A28" s="27">
        <v>103060124</v>
      </c>
      <c r="B28" s="13" t="s">
        <v>2611</v>
      </c>
      <c r="C28" s="14">
        <v>0</v>
      </c>
      <c r="D28" s="14">
        <v>0</v>
      </c>
      <c r="E28" s="38">
        <v>0</v>
      </c>
      <c r="F28" s="27">
        <v>207</v>
      </c>
      <c r="G28" s="30" t="s">
        <v>552</v>
      </c>
      <c r="H28" s="11">
        <f t="shared" ref="H28:J28" si="5">H29</f>
        <v>0</v>
      </c>
      <c r="I28" s="11">
        <f t="shared" si="5"/>
        <v>0</v>
      </c>
      <c r="J28" s="11">
        <f t="shared" si="5"/>
        <v>0</v>
      </c>
    </row>
    <row r="29" spans="1:10">
      <c r="A29" s="27">
        <v>103060125</v>
      </c>
      <c r="B29" s="13" t="s">
        <v>2612</v>
      </c>
      <c r="C29" s="14">
        <v>0</v>
      </c>
      <c r="D29" s="14">
        <v>0</v>
      </c>
      <c r="E29" s="38">
        <v>0</v>
      </c>
      <c r="F29" s="27">
        <v>20751</v>
      </c>
      <c r="G29" s="34" t="s">
        <v>2581</v>
      </c>
      <c r="H29" s="11">
        <f t="shared" ref="H29:J29" si="6">SUM(H30:H38)</f>
        <v>0</v>
      </c>
      <c r="I29" s="11">
        <f t="shared" si="6"/>
        <v>0</v>
      </c>
      <c r="J29" s="11">
        <f t="shared" si="6"/>
        <v>0</v>
      </c>
    </row>
    <row r="30" spans="1:10">
      <c r="A30" s="27">
        <v>103060126</v>
      </c>
      <c r="B30" s="13" t="s">
        <v>2613</v>
      </c>
      <c r="C30" s="14">
        <v>0</v>
      </c>
      <c r="D30" s="14">
        <v>0</v>
      </c>
      <c r="E30" s="38">
        <v>0</v>
      </c>
      <c r="F30" s="27">
        <v>2075101</v>
      </c>
      <c r="G30" s="34" t="s">
        <v>2583</v>
      </c>
      <c r="H30" s="14">
        <v>0</v>
      </c>
      <c r="I30" s="14">
        <v>0</v>
      </c>
      <c r="J30" s="38">
        <v>0</v>
      </c>
    </row>
    <row r="31" spans="1:10">
      <c r="A31" s="27">
        <v>103060127</v>
      </c>
      <c r="B31" s="13" t="s">
        <v>2614</v>
      </c>
      <c r="C31" s="14">
        <v>0</v>
      </c>
      <c r="D31" s="14">
        <v>0</v>
      </c>
      <c r="E31" s="38">
        <v>0</v>
      </c>
      <c r="F31" s="27">
        <v>2075102</v>
      </c>
      <c r="G31" s="34" t="s">
        <v>2585</v>
      </c>
      <c r="H31" s="14">
        <v>0</v>
      </c>
      <c r="I31" s="14">
        <v>0</v>
      </c>
      <c r="J31" s="38">
        <v>0</v>
      </c>
    </row>
    <row r="32" spans="1:10">
      <c r="A32" s="27">
        <v>103060128</v>
      </c>
      <c r="B32" s="13" t="s">
        <v>2615</v>
      </c>
      <c r="C32" s="14">
        <v>0</v>
      </c>
      <c r="D32" s="14">
        <v>0</v>
      </c>
      <c r="E32" s="38">
        <v>0</v>
      </c>
      <c r="F32" s="27">
        <v>2075103</v>
      </c>
      <c r="G32" s="34" t="s">
        <v>2587</v>
      </c>
      <c r="H32" s="14">
        <v>0</v>
      </c>
      <c r="I32" s="14">
        <v>0</v>
      </c>
      <c r="J32" s="38">
        <v>0</v>
      </c>
    </row>
    <row r="33" spans="1:10">
      <c r="A33" s="27">
        <v>103060129</v>
      </c>
      <c r="B33" s="13" t="s">
        <v>2616</v>
      </c>
      <c r="C33" s="14">
        <v>0</v>
      </c>
      <c r="D33" s="14">
        <v>0</v>
      </c>
      <c r="E33" s="38">
        <v>0</v>
      </c>
      <c r="F33" s="27">
        <v>2075104</v>
      </c>
      <c r="G33" s="34" t="s">
        <v>2589</v>
      </c>
      <c r="H33" s="14">
        <v>0</v>
      </c>
      <c r="I33" s="14">
        <v>0</v>
      </c>
      <c r="J33" s="38">
        <v>0</v>
      </c>
    </row>
    <row r="34" spans="1:10">
      <c r="A34" s="27">
        <v>103060130</v>
      </c>
      <c r="B34" s="13" t="s">
        <v>2617</v>
      </c>
      <c r="C34" s="14">
        <v>0</v>
      </c>
      <c r="D34" s="14">
        <v>0</v>
      </c>
      <c r="E34" s="38">
        <v>0</v>
      </c>
      <c r="F34" s="27">
        <v>2075105</v>
      </c>
      <c r="G34" s="34" t="s">
        <v>2591</v>
      </c>
      <c r="H34" s="14">
        <v>0</v>
      </c>
      <c r="I34" s="14">
        <v>0</v>
      </c>
      <c r="J34" s="38">
        <v>0</v>
      </c>
    </row>
    <row r="35" spans="1:10">
      <c r="A35" s="27">
        <v>103060131</v>
      </c>
      <c r="B35" s="13" t="s">
        <v>2618</v>
      </c>
      <c r="C35" s="14">
        <v>0</v>
      </c>
      <c r="D35" s="14">
        <v>0</v>
      </c>
      <c r="E35" s="38">
        <v>0</v>
      </c>
      <c r="F35" s="27">
        <v>2075106</v>
      </c>
      <c r="G35" s="34" t="s">
        <v>2593</v>
      </c>
      <c r="H35" s="14">
        <v>0</v>
      </c>
      <c r="I35" s="14">
        <v>0</v>
      </c>
      <c r="J35" s="38">
        <v>0</v>
      </c>
    </row>
    <row r="36" spans="1:10">
      <c r="A36" s="27">
        <v>103060132</v>
      </c>
      <c r="B36" s="13" t="s">
        <v>2619</v>
      </c>
      <c r="C36" s="14">
        <v>0</v>
      </c>
      <c r="D36" s="14">
        <v>0</v>
      </c>
      <c r="E36" s="38">
        <v>0</v>
      </c>
      <c r="F36" s="27">
        <v>2075107</v>
      </c>
      <c r="G36" s="34" t="s">
        <v>2595</v>
      </c>
      <c r="H36" s="14">
        <v>0</v>
      </c>
      <c r="I36" s="14">
        <v>0</v>
      </c>
      <c r="J36" s="38">
        <v>0</v>
      </c>
    </row>
    <row r="37" spans="1:10">
      <c r="A37" s="27">
        <v>103060133</v>
      </c>
      <c r="B37" s="33" t="s">
        <v>2620</v>
      </c>
      <c r="C37" s="40">
        <v>0</v>
      </c>
      <c r="D37" s="14">
        <v>0</v>
      </c>
      <c r="E37" s="38">
        <v>0</v>
      </c>
      <c r="F37" s="27">
        <v>2075108</v>
      </c>
      <c r="G37" s="34" t="s">
        <v>2597</v>
      </c>
      <c r="H37" s="14">
        <v>0</v>
      </c>
      <c r="I37" s="14">
        <v>0</v>
      </c>
      <c r="J37" s="38">
        <v>0</v>
      </c>
    </row>
    <row r="38" spans="1:10">
      <c r="A38" s="36">
        <v>103060134</v>
      </c>
      <c r="B38" s="13" t="s">
        <v>2621</v>
      </c>
      <c r="C38" s="37">
        <v>0</v>
      </c>
      <c r="D38" s="37">
        <v>0</v>
      </c>
      <c r="E38" s="38">
        <v>0</v>
      </c>
      <c r="F38" s="27">
        <v>2075199</v>
      </c>
      <c r="G38" s="34" t="s">
        <v>2599</v>
      </c>
      <c r="H38" s="14">
        <v>0</v>
      </c>
      <c r="I38" s="14">
        <v>0</v>
      </c>
      <c r="J38" s="38">
        <v>0</v>
      </c>
    </row>
    <row r="39" spans="1:10">
      <c r="A39" s="27">
        <v>103060198</v>
      </c>
      <c r="B39" s="39" t="s">
        <v>2622</v>
      </c>
      <c r="C39" s="35">
        <v>0</v>
      </c>
      <c r="D39" s="14">
        <v>0</v>
      </c>
      <c r="E39" s="38">
        <v>0</v>
      </c>
      <c r="F39" s="27">
        <v>208</v>
      </c>
      <c r="G39" s="30" t="s">
        <v>592</v>
      </c>
      <c r="H39" s="11">
        <f t="shared" ref="H39:J39" si="7">H40</f>
        <v>0</v>
      </c>
      <c r="I39" s="11">
        <f t="shared" si="7"/>
        <v>0</v>
      </c>
      <c r="J39" s="11">
        <f t="shared" si="7"/>
        <v>0</v>
      </c>
    </row>
    <row r="40" spans="1:10">
      <c r="A40" s="27">
        <v>1030602</v>
      </c>
      <c r="B40" s="13" t="s">
        <v>2623</v>
      </c>
      <c r="C40" s="11">
        <f>SUM(C41:C44)</f>
        <v>0</v>
      </c>
      <c r="D40" s="11">
        <f>SUM(D41:D44)</f>
        <v>0</v>
      </c>
      <c r="E40" s="11">
        <f>SUM(E41:E44)</f>
        <v>0</v>
      </c>
      <c r="F40" s="27">
        <v>20804</v>
      </c>
      <c r="G40" s="34" t="s">
        <v>619</v>
      </c>
      <c r="H40" s="11">
        <f t="shared" ref="H40:J40" si="8">H41</f>
        <v>0</v>
      </c>
      <c r="I40" s="11">
        <f t="shared" si="8"/>
        <v>0</v>
      </c>
      <c r="J40" s="11">
        <f t="shared" si="8"/>
        <v>0</v>
      </c>
    </row>
    <row r="41" spans="1:10">
      <c r="A41" s="27">
        <v>103060202</v>
      </c>
      <c r="B41" s="13" t="s">
        <v>2624</v>
      </c>
      <c r="C41" s="14">
        <v>0</v>
      </c>
      <c r="D41" s="14">
        <v>0</v>
      </c>
      <c r="E41" s="38">
        <v>0</v>
      </c>
      <c r="F41" s="27">
        <v>2080451</v>
      </c>
      <c r="G41" s="34" t="s">
        <v>2625</v>
      </c>
      <c r="H41" s="14">
        <v>0</v>
      </c>
      <c r="I41" s="14">
        <v>0</v>
      </c>
      <c r="J41" s="38">
        <v>0</v>
      </c>
    </row>
    <row r="42" spans="1:10">
      <c r="A42" s="27">
        <v>103060203</v>
      </c>
      <c r="B42" s="13" t="s">
        <v>2626</v>
      </c>
      <c r="C42" s="14">
        <v>0</v>
      </c>
      <c r="D42" s="14">
        <v>0</v>
      </c>
      <c r="E42" s="38">
        <v>0</v>
      </c>
      <c r="F42" s="27">
        <v>211</v>
      </c>
      <c r="G42" s="30" t="s">
        <v>752</v>
      </c>
      <c r="H42" s="11">
        <f t="shared" ref="H42:J42" si="9">H43</f>
        <v>0</v>
      </c>
      <c r="I42" s="11">
        <f t="shared" si="9"/>
        <v>0</v>
      </c>
      <c r="J42" s="11">
        <f t="shared" si="9"/>
        <v>0</v>
      </c>
    </row>
    <row r="43" spans="1:10">
      <c r="A43" s="27">
        <v>103060204</v>
      </c>
      <c r="B43" s="13" t="s">
        <v>2627</v>
      </c>
      <c r="C43" s="14">
        <v>0</v>
      </c>
      <c r="D43" s="14">
        <v>0</v>
      </c>
      <c r="E43" s="38">
        <v>0</v>
      </c>
      <c r="F43" s="27">
        <v>21151</v>
      </c>
      <c r="G43" s="34" t="s">
        <v>2581</v>
      </c>
      <c r="H43" s="11">
        <f t="shared" ref="H43:J43" si="10">SUM(H44:H52)</f>
        <v>0</v>
      </c>
      <c r="I43" s="11">
        <f t="shared" si="10"/>
        <v>0</v>
      </c>
      <c r="J43" s="11">
        <f t="shared" si="10"/>
        <v>0</v>
      </c>
    </row>
    <row r="44" spans="1:10">
      <c r="A44" s="27">
        <v>103060298</v>
      </c>
      <c r="B44" s="13" t="s">
        <v>2628</v>
      </c>
      <c r="C44" s="14">
        <v>0</v>
      </c>
      <c r="D44" s="14">
        <v>0</v>
      </c>
      <c r="E44" s="38">
        <v>0</v>
      </c>
      <c r="F44" s="27">
        <v>2115101</v>
      </c>
      <c r="G44" s="34" t="s">
        <v>2583</v>
      </c>
      <c r="H44" s="14">
        <v>0</v>
      </c>
      <c r="I44" s="14">
        <v>0</v>
      </c>
      <c r="J44" s="38">
        <v>0</v>
      </c>
    </row>
    <row r="45" spans="1:10">
      <c r="A45" s="27">
        <v>1030603</v>
      </c>
      <c r="B45" s="13" t="s">
        <v>2629</v>
      </c>
      <c r="C45" s="11">
        <f>SUM(C46:C50)</f>
        <v>0</v>
      </c>
      <c r="D45" s="11">
        <f>SUM(D46:D50)</f>
        <v>0</v>
      </c>
      <c r="E45" s="11">
        <f>SUM(E46:E50)</f>
        <v>0</v>
      </c>
      <c r="F45" s="27">
        <v>2115102</v>
      </c>
      <c r="G45" s="34" t="s">
        <v>2585</v>
      </c>
      <c r="H45" s="14">
        <v>0</v>
      </c>
      <c r="I45" s="14">
        <v>0</v>
      </c>
      <c r="J45" s="38">
        <v>0</v>
      </c>
    </row>
    <row r="46" spans="1:10">
      <c r="A46" s="27">
        <v>103060301</v>
      </c>
      <c r="B46" s="13" t="s">
        <v>2630</v>
      </c>
      <c r="C46" s="14">
        <v>0</v>
      </c>
      <c r="D46" s="14">
        <v>0</v>
      </c>
      <c r="E46" s="38">
        <v>0</v>
      </c>
      <c r="F46" s="27">
        <v>2115103</v>
      </c>
      <c r="G46" s="34" t="s">
        <v>2587</v>
      </c>
      <c r="H46" s="14">
        <v>0</v>
      </c>
      <c r="I46" s="14">
        <v>0</v>
      </c>
      <c r="J46" s="38">
        <v>0</v>
      </c>
    </row>
    <row r="47" spans="1:10">
      <c r="A47" s="27">
        <v>103060304</v>
      </c>
      <c r="B47" s="13" t="s">
        <v>2631</v>
      </c>
      <c r="C47" s="14">
        <v>0</v>
      </c>
      <c r="D47" s="14">
        <v>0</v>
      </c>
      <c r="E47" s="38">
        <v>0</v>
      </c>
      <c r="F47" s="27">
        <v>2115104</v>
      </c>
      <c r="G47" s="34" t="s">
        <v>2589</v>
      </c>
      <c r="H47" s="14">
        <v>0</v>
      </c>
      <c r="I47" s="14">
        <v>0</v>
      </c>
      <c r="J47" s="38">
        <v>0</v>
      </c>
    </row>
    <row r="48" spans="1:10">
      <c r="A48" s="27">
        <v>103060305</v>
      </c>
      <c r="B48" s="13" t="s">
        <v>2632</v>
      </c>
      <c r="C48" s="14">
        <v>0</v>
      </c>
      <c r="D48" s="14">
        <v>0</v>
      </c>
      <c r="E48" s="38">
        <v>0</v>
      </c>
      <c r="F48" s="27">
        <v>2115105</v>
      </c>
      <c r="G48" s="34" t="s">
        <v>2591</v>
      </c>
      <c r="H48" s="14">
        <v>0</v>
      </c>
      <c r="I48" s="14">
        <v>0</v>
      </c>
      <c r="J48" s="38">
        <v>0</v>
      </c>
    </row>
    <row r="49" spans="1:10">
      <c r="A49" s="27">
        <v>103060306</v>
      </c>
      <c r="B49" s="13" t="s">
        <v>2633</v>
      </c>
      <c r="C49" s="14">
        <v>0</v>
      </c>
      <c r="D49" s="14">
        <v>0</v>
      </c>
      <c r="E49" s="38">
        <v>0</v>
      </c>
      <c r="F49" s="27">
        <v>2115106</v>
      </c>
      <c r="G49" s="34" t="s">
        <v>2593</v>
      </c>
      <c r="H49" s="14">
        <v>0</v>
      </c>
      <c r="I49" s="14">
        <v>0</v>
      </c>
      <c r="J49" s="38">
        <v>0</v>
      </c>
    </row>
    <row r="50" spans="1:10">
      <c r="A50" s="27">
        <v>103060398</v>
      </c>
      <c r="B50" s="13" t="s">
        <v>2634</v>
      </c>
      <c r="C50" s="14">
        <v>0</v>
      </c>
      <c r="D50" s="14">
        <v>0</v>
      </c>
      <c r="E50" s="38">
        <v>0</v>
      </c>
      <c r="F50" s="27">
        <v>2115107</v>
      </c>
      <c r="G50" s="34" t="s">
        <v>2595</v>
      </c>
      <c r="H50" s="14">
        <v>0</v>
      </c>
      <c r="I50" s="14">
        <v>0</v>
      </c>
      <c r="J50" s="38">
        <v>0</v>
      </c>
    </row>
    <row r="51" spans="1:10">
      <c r="A51" s="27">
        <v>1030604</v>
      </c>
      <c r="B51" s="13" t="s">
        <v>2635</v>
      </c>
      <c r="C51" s="11">
        <f>SUM(C52:C54)</f>
        <v>0</v>
      </c>
      <c r="D51" s="11">
        <f>SUM(D52:D54)</f>
        <v>0</v>
      </c>
      <c r="E51" s="11">
        <f>SUM(E52:E54)</f>
        <v>0</v>
      </c>
      <c r="F51" s="27">
        <v>2115108</v>
      </c>
      <c r="G51" s="34" t="s">
        <v>2597</v>
      </c>
      <c r="H51" s="14">
        <v>0</v>
      </c>
      <c r="I51" s="14">
        <v>0</v>
      </c>
      <c r="J51" s="38">
        <v>0</v>
      </c>
    </row>
    <row r="52" spans="1:10">
      <c r="A52" s="27">
        <v>103060401</v>
      </c>
      <c r="B52" s="13" t="s">
        <v>2636</v>
      </c>
      <c r="C52" s="14">
        <v>0</v>
      </c>
      <c r="D52" s="14">
        <v>0</v>
      </c>
      <c r="E52" s="38">
        <v>0</v>
      </c>
      <c r="F52" s="27">
        <v>2115199</v>
      </c>
      <c r="G52" s="34" t="s">
        <v>2599</v>
      </c>
      <c r="H52" s="14">
        <v>0</v>
      </c>
      <c r="I52" s="14">
        <v>0</v>
      </c>
      <c r="J52" s="38">
        <v>0</v>
      </c>
    </row>
    <row r="53" spans="1:10">
      <c r="A53" s="27">
        <v>103060402</v>
      </c>
      <c r="B53" s="13" t="s">
        <v>2637</v>
      </c>
      <c r="C53" s="14">
        <v>0</v>
      </c>
      <c r="D53" s="14">
        <v>0</v>
      </c>
      <c r="E53" s="38">
        <v>0</v>
      </c>
      <c r="F53" s="27">
        <v>212</v>
      </c>
      <c r="G53" s="30" t="s">
        <v>829</v>
      </c>
      <c r="H53" s="11">
        <f t="shared" ref="H53:J53" si="11">H54</f>
        <v>0</v>
      </c>
      <c r="I53" s="11">
        <f t="shared" si="11"/>
        <v>0</v>
      </c>
      <c r="J53" s="11">
        <f t="shared" si="11"/>
        <v>0</v>
      </c>
    </row>
    <row r="54" spans="1:10">
      <c r="A54" s="27">
        <v>103060498</v>
      </c>
      <c r="B54" s="13" t="s">
        <v>2638</v>
      </c>
      <c r="C54" s="14">
        <v>0</v>
      </c>
      <c r="D54" s="14">
        <v>0</v>
      </c>
      <c r="E54" s="38">
        <v>0</v>
      </c>
      <c r="F54" s="27">
        <v>21251</v>
      </c>
      <c r="G54" s="34" t="s">
        <v>2581</v>
      </c>
      <c r="H54" s="11">
        <f t="shared" ref="H54:J54" si="12">SUM(H55:H63)</f>
        <v>0</v>
      </c>
      <c r="I54" s="11">
        <f t="shared" si="12"/>
        <v>0</v>
      </c>
      <c r="J54" s="11">
        <f t="shared" si="12"/>
        <v>0</v>
      </c>
    </row>
    <row r="55" spans="1:10">
      <c r="A55" s="27">
        <v>1030698</v>
      </c>
      <c r="B55" s="13" t="s">
        <v>2639</v>
      </c>
      <c r="C55" s="14">
        <v>0</v>
      </c>
      <c r="D55" s="14">
        <v>0</v>
      </c>
      <c r="E55" s="38">
        <v>0</v>
      </c>
      <c r="F55" s="27">
        <v>2125101</v>
      </c>
      <c r="G55" s="34" t="s">
        <v>2583</v>
      </c>
      <c r="H55" s="14">
        <v>0</v>
      </c>
      <c r="I55" s="14">
        <v>0</v>
      </c>
      <c r="J55" s="38">
        <v>0</v>
      </c>
    </row>
    <row r="56" ht="14.25" spans="1:10">
      <c r="A56" s="41"/>
      <c r="B56" s="41"/>
      <c r="C56" s="41"/>
      <c r="D56" s="42"/>
      <c r="E56" s="42"/>
      <c r="F56" s="27">
        <v>2125102</v>
      </c>
      <c r="G56" s="34" t="s">
        <v>2585</v>
      </c>
      <c r="H56" s="14">
        <v>0</v>
      </c>
      <c r="I56" s="14">
        <v>0</v>
      </c>
      <c r="J56" s="38">
        <v>0</v>
      </c>
    </row>
    <row r="57" ht="14.25" spans="1:10">
      <c r="A57" s="41"/>
      <c r="B57" s="41"/>
      <c r="C57" s="42"/>
      <c r="D57" s="42"/>
      <c r="E57" s="42"/>
      <c r="F57" s="27">
        <v>2125103</v>
      </c>
      <c r="G57" s="34" t="s">
        <v>2587</v>
      </c>
      <c r="H57" s="14">
        <v>0</v>
      </c>
      <c r="I57" s="14">
        <v>0</v>
      </c>
      <c r="J57" s="38">
        <v>0</v>
      </c>
    </row>
    <row r="58" ht="14.25" spans="1:10">
      <c r="A58" s="41"/>
      <c r="B58" s="41"/>
      <c r="C58" s="41"/>
      <c r="D58" s="41"/>
      <c r="E58" s="41"/>
      <c r="F58" s="27">
        <v>2125104</v>
      </c>
      <c r="G58" s="34" t="s">
        <v>2589</v>
      </c>
      <c r="H58" s="14">
        <v>0</v>
      </c>
      <c r="I58" s="14">
        <v>0</v>
      </c>
      <c r="J58" s="38">
        <v>0</v>
      </c>
    </row>
    <row r="59" ht="14.25" spans="1:10">
      <c r="A59" s="41"/>
      <c r="B59" s="41"/>
      <c r="C59" s="41"/>
      <c r="D59" s="41"/>
      <c r="E59" s="41"/>
      <c r="F59" s="27">
        <v>2125105</v>
      </c>
      <c r="G59" s="34" t="s">
        <v>2591</v>
      </c>
      <c r="H59" s="14">
        <v>0</v>
      </c>
      <c r="I59" s="14">
        <v>0</v>
      </c>
      <c r="J59" s="38">
        <v>0</v>
      </c>
    </row>
    <row r="60" ht="14.25" spans="1:10">
      <c r="A60" s="41"/>
      <c r="B60" s="41"/>
      <c r="C60" s="41"/>
      <c r="D60" s="41"/>
      <c r="E60" s="41"/>
      <c r="F60" s="27">
        <v>2125106</v>
      </c>
      <c r="G60" s="34" t="s">
        <v>2593</v>
      </c>
      <c r="H60" s="14">
        <v>0</v>
      </c>
      <c r="I60" s="14">
        <v>0</v>
      </c>
      <c r="J60" s="38">
        <v>0</v>
      </c>
    </row>
    <row r="61" ht="14.25" spans="1:10">
      <c r="A61" s="41"/>
      <c r="B61" s="41"/>
      <c r="C61" s="41"/>
      <c r="D61" s="41"/>
      <c r="E61" s="41"/>
      <c r="F61" s="27">
        <v>2125107</v>
      </c>
      <c r="G61" s="34" t="s">
        <v>2595</v>
      </c>
      <c r="H61" s="14">
        <v>0</v>
      </c>
      <c r="I61" s="14">
        <v>0</v>
      </c>
      <c r="J61" s="38">
        <v>0</v>
      </c>
    </row>
    <row r="62" ht="14.25" spans="1:10">
      <c r="A62" s="41"/>
      <c r="B62" s="41"/>
      <c r="C62" s="41"/>
      <c r="D62" s="41"/>
      <c r="E62" s="41"/>
      <c r="F62" s="27">
        <v>2125108</v>
      </c>
      <c r="G62" s="34" t="s">
        <v>2597</v>
      </c>
      <c r="H62" s="14">
        <v>0</v>
      </c>
      <c r="I62" s="14">
        <v>0</v>
      </c>
      <c r="J62" s="38">
        <v>0</v>
      </c>
    </row>
    <row r="63" ht="14.25" spans="1:10">
      <c r="A63" s="41"/>
      <c r="B63" s="41"/>
      <c r="C63" s="41"/>
      <c r="D63" s="41"/>
      <c r="E63" s="41"/>
      <c r="F63" s="27">
        <v>2125199</v>
      </c>
      <c r="G63" s="34" t="s">
        <v>2599</v>
      </c>
      <c r="H63" s="14">
        <v>0</v>
      </c>
      <c r="I63" s="14">
        <v>0</v>
      </c>
      <c r="J63" s="38">
        <v>0</v>
      </c>
    </row>
    <row r="64" ht="14.25" spans="1:10">
      <c r="A64" s="41"/>
      <c r="B64" s="41"/>
      <c r="C64" s="41"/>
      <c r="D64" s="41"/>
      <c r="E64" s="41"/>
      <c r="F64" s="27" t="s">
        <v>1823</v>
      </c>
      <c r="G64" s="43" t="s">
        <v>850</v>
      </c>
      <c r="H64" s="11">
        <f t="shared" ref="H64:J64" si="13">H65</f>
        <v>0</v>
      </c>
      <c r="I64" s="11">
        <f t="shared" si="13"/>
        <v>0</v>
      </c>
      <c r="J64" s="11">
        <f t="shared" si="13"/>
        <v>0</v>
      </c>
    </row>
    <row r="65" ht="14.25" spans="1:10">
      <c r="A65" s="41"/>
      <c r="B65" s="41"/>
      <c r="C65" s="41"/>
      <c r="D65" s="41"/>
      <c r="E65" s="41"/>
      <c r="F65" s="27">
        <v>21351</v>
      </c>
      <c r="G65" s="44" t="s">
        <v>2581</v>
      </c>
      <c r="H65" s="11">
        <f t="shared" ref="H65:J65" si="14">SUM(H66:H74)</f>
        <v>0</v>
      </c>
      <c r="I65" s="11">
        <f t="shared" si="14"/>
        <v>0</v>
      </c>
      <c r="J65" s="11">
        <f t="shared" si="14"/>
        <v>0</v>
      </c>
    </row>
    <row r="66" ht="14.25" spans="1:10">
      <c r="A66" s="41"/>
      <c r="B66" s="41"/>
      <c r="C66" s="41"/>
      <c r="D66" s="41"/>
      <c r="E66" s="41"/>
      <c r="F66" s="27">
        <v>2135101</v>
      </c>
      <c r="G66" s="44" t="s">
        <v>2583</v>
      </c>
      <c r="H66" s="14">
        <v>0</v>
      </c>
      <c r="I66" s="14">
        <v>0</v>
      </c>
      <c r="J66" s="38">
        <v>0</v>
      </c>
    </row>
    <row r="67" ht="14.25" spans="1:10">
      <c r="A67" s="41"/>
      <c r="B67" s="41"/>
      <c r="C67" s="41"/>
      <c r="D67" s="41"/>
      <c r="E67" s="41"/>
      <c r="F67" s="27">
        <v>2135102</v>
      </c>
      <c r="G67" s="44" t="s">
        <v>2585</v>
      </c>
      <c r="H67" s="14">
        <v>0</v>
      </c>
      <c r="I67" s="14">
        <v>0</v>
      </c>
      <c r="J67" s="38">
        <v>0</v>
      </c>
    </row>
    <row r="68" ht="14.25" spans="1:10">
      <c r="A68" s="41"/>
      <c r="B68" s="41"/>
      <c r="C68" s="41"/>
      <c r="D68" s="41"/>
      <c r="E68" s="41"/>
      <c r="F68" s="27">
        <v>2135103</v>
      </c>
      <c r="G68" s="44" t="s">
        <v>2587</v>
      </c>
      <c r="H68" s="14">
        <v>0</v>
      </c>
      <c r="I68" s="14">
        <v>0</v>
      </c>
      <c r="J68" s="38">
        <v>0</v>
      </c>
    </row>
    <row r="69" ht="14.25" spans="1:10">
      <c r="A69" s="41"/>
      <c r="B69" s="41"/>
      <c r="C69" s="41"/>
      <c r="D69" s="41"/>
      <c r="E69" s="41"/>
      <c r="F69" s="27">
        <v>2135104</v>
      </c>
      <c r="G69" s="44" t="s">
        <v>2589</v>
      </c>
      <c r="H69" s="14">
        <v>0</v>
      </c>
      <c r="I69" s="14">
        <v>0</v>
      </c>
      <c r="J69" s="38">
        <v>0</v>
      </c>
    </row>
    <row r="70" ht="14.25" spans="1:10">
      <c r="A70" s="41"/>
      <c r="B70" s="41"/>
      <c r="C70" s="41"/>
      <c r="D70" s="41"/>
      <c r="E70" s="41"/>
      <c r="F70" s="27">
        <v>2135105</v>
      </c>
      <c r="G70" s="34" t="s">
        <v>2591</v>
      </c>
      <c r="H70" s="14">
        <v>0</v>
      </c>
      <c r="I70" s="14">
        <v>0</v>
      </c>
      <c r="J70" s="38">
        <v>0</v>
      </c>
    </row>
    <row r="71" ht="14.25" spans="1:10">
      <c r="A71" s="41"/>
      <c r="B71" s="41"/>
      <c r="C71" s="41"/>
      <c r="D71" s="41"/>
      <c r="E71" s="41"/>
      <c r="F71" s="27">
        <v>2135106</v>
      </c>
      <c r="G71" s="44" t="s">
        <v>2593</v>
      </c>
      <c r="H71" s="14">
        <v>0</v>
      </c>
      <c r="I71" s="14">
        <v>0</v>
      </c>
      <c r="J71" s="38">
        <v>0</v>
      </c>
    </row>
    <row r="72" ht="14.25" spans="1:10">
      <c r="A72" s="41"/>
      <c r="B72" s="41"/>
      <c r="C72" s="41"/>
      <c r="D72" s="41"/>
      <c r="E72" s="41"/>
      <c r="F72" s="27">
        <v>2135107</v>
      </c>
      <c r="G72" s="44" t="s">
        <v>2595</v>
      </c>
      <c r="H72" s="14">
        <v>0</v>
      </c>
      <c r="I72" s="14">
        <v>0</v>
      </c>
      <c r="J72" s="38">
        <v>0</v>
      </c>
    </row>
    <row r="73" ht="14.25" spans="1:10">
      <c r="A73" s="41"/>
      <c r="B73" s="41"/>
      <c r="C73" s="41"/>
      <c r="D73" s="41"/>
      <c r="E73" s="41"/>
      <c r="F73" s="27">
        <v>2135108</v>
      </c>
      <c r="G73" s="44" t="s">
        <v>2597</v>
      </c>
      <c r="H73" s="14">
        <v>0</v>
      </c>
      <c r="I73" s="14">
        <v>0</v>
      </c>
      <c r="J73" s="38">
        <v>0</v>
      </c>
    </row>
    <row r="74" ht="14.25" spans="1:10">
      <c r="A74" s="41"/>
      <c r="B74" s="41"/>
      <c r="C74" s="41"/>
      <c r="D74" s="41"/>
      <c r="E74" s="41"/>
      <c r="F74" s="27">
        <v>2135199</v>
      </c>
      <c r="G74" s="44" t="s">
        <v>2599</v>
      </c>
      <c r="H74" s="14">
        <v>0</v>
      </c>
      <c r="I74" s="14">
        <v>0</v>
      </c>
      <c r="J74" s="38">
        <v>0</v>
      </c>
    </row>
    <row r="75" ht="14.25" spans="1:10">
      <c r="A75" s="41"/>
      <c r="B75" s="41"/>
      <c r="C75" s="41"/>
      <c r="D75" s="41"/>
      <c r="E75" s="41"/>
      <c r="F75" s="27" t="s">
        <v>2640</v>
      </c>
      <c r="G75" s="43" t="s">
        <v>964</v>
      </c>
      <c r="H75" s="11">
        <f t="shared" ref="H75:J75" si="15">H76</f>
        <v>0</v>
      </c>
      <c r="I75" s="11">
        <f t="shared" si="15"/>
        <v>0</v>
      </c>
      <c r="J75" s="11">
        <f t="shared" si="15"/>
        <v>0</v>
      </c>
    </row>
    <row r="76" ht="14.25" spans="1:10">
      <c r="A76" s="41"/>
      <c r="B76" s="41"/>
      <c r="C76" s="41"/>
      <c r="D76" s="41"/>
      <c r="E76" s="41"/>
      <c r="F76" s="27">
        <v>21451</v>
      </c>
      <c r="G76" s="44" t="s">
        <v>2581</v>
      </c>
      <c r="H76" s="11">
        <f t="shared" ref="H76:J76" si="16">SUM(H77:H85)</f>
        <v>0</v>
      </c>
      <c r="I76" s="11">
        <f t="shared" si="16"/>
        <v>0</v>
      </c>
      <c r="J76" s="11">
        <f t="shared" si="16"/>
        <v>0</v>
      </c>
    </row>
    <row r="77" ht="14.25" spans="1:10">
      <c r="A77" s="41"/>
      <c r="B77" s="41"/>
      <c r="C77" s="41"/>
      <c r="D77" s="41"/>
      <c r="E77" s="41"/>
      <c r="F77" s="27">
        <v>2145101</v>
      </c>
      <c r="G77" s="44" t="s">
        <v>2583</v>
      </c>
      <c r="H77" s="14">
        <v>0</v>
      </c>
      <c r="I77" s="14">
        <v>0</v>
      </c>
      <c r="J77" s="38">
        <v>0</v>
      </c>
    </row>
    <row r="78" ht="14.25" spans="1:10">
      <c r="A78" s="41"/>
      <c r="B78" s="41"/>
      <c r="C78" s="41"/>
      <c r="D78" s="41"/>
      <c r="E78" s="41"/>
      <c r="F78" s="27">
        <v>2145102</v>
      </c>
      <c r="G78" s="44" t="s">
        <v>2585</v>
      </c>
      <c r="H78" s="14">
        <v>0</v>
      </c>
      <c r="I78" s="14">
        <v>0</v>
      </c>
      <c r="J78" s="38">
        <v>0</v>
      </c>
    </row>
    <row r="79" ht="14.25" spans="1:10">
      <c r="A79" s="41"/>
      <c r="B79" s="41"/>
      <c r="C79" s="41"/>
      <c r="D79" s="41"/>
      <c r="E79" s="41"/>
      <c r="F79" s="27">
        <v>2145103</v>
      </c>
      <c r="G79" s="44" t="s">
        <v>2587</v>
      </c>
      <c r="H79" s="14">
        <v>0</v>
      </c>
      <c r="I79" s="14">
        <v>0</v>
      </c>
      <c r="J79" s="38">
        <v>0</v>
      </c>
    </row>
    <row r="80" ht="14.25" spans="1:10">
      <c r="A80" s="41"/>
      <c r="B80" s="41"/>
      <c r="C80" s="41"/>
      <c r="D80" s="41"/>
      <c r="E80" s="41"/>
      <c r="F80" s="27">
        <v>2145104</v>
      </c>
      <c r="G80" s="44" t="s">
        <v>2589</v>
      </c>
      <c r="H80" s="14">
        <v>0</v>
      </c>
      <c r="I80" s="14">
        <v>0</v>
      </c>
      <c r="J80" s="38">
        <v>0</v>
      </c>
    </row>
    <row r="81" ht="14.25" spans="1:10">
      <c r="A81" s="41"/>
      <c r="B81" s="41"/>
      <c r="C81" s="41"/>
      <c r="D81" s="41"/>
      <c r="E81" s="41"/>
      <c r="F81" s="27">
        <v>2145105</v>
      </c>
      <c r="G81" s="34" t="s">
        <v>2591</v>
      </c>
      <c r="H81" s="14">
        <v>0</v>
      </c>
      <c r="I81" s="14">
        <v>0</v>
      </c>
      <c r="J81" s="38">
        <v>0</v>
      </c>
    </row>
    <row r="82" ht="14.25" spans="1:10">
      <c r="A82" s="41"/>
      <c r="B82" s="41"/>
      <c r="C82" s="41"/>
      <c r="D82" s="41"/>
      <c r="E82" s="41"/>
      <c r="F82" s="27">
        <v>2145106</v>
      </c>
      <c r="G82" s="44" t="s">
        <v>2593</v>
      </c>
      <c r="H82" s="14">
        <v>0</v>
      </c>
      <c r="I82" s="14">
        <v>0</v>
      </c>
      <c r="J82" s="38">
        <v>0</v>
      </c>
    </row>
    <row r="83" ht="14.25" spans="1:10">
      <c r="A83" s="41"/>
      <c r="B83" s="41"/>
      <c r="C83" s="41"/>
      <c r="D83" s="41"/>
      <c r="E83" s="41"/>
      <c r="F83" s="27">
        <v>2145107</v>
      </c>
      <c r="G83" s="44" t="s">
        <v>2595</v>
      </c>
      <c r="H83" s="14">
        <v>0</v>
      </c>
      <c r="I83" s="14">
        <v>0</v>
      </c>
      <c r="J83" s="38">
        <v>0</v>
      </c>
    </row>
    <row r="84" ht="14.25" spans="1:10">
      <c r="A84" s="41"/>
      <c r="B84" s="41"/>
      <c r="C84" s="41"/>
      <c r="D84" s="41"/>
      <c r="E84" s="41"/>
      <c r="F84" s="27">
        <v>2145108</v>
      </c>
      <c r="G84" s="44" t="s">
        <v>2597</v>
      </c>
      <c r="H84" s="14">
        <v>0</v>
      </c>
      <c r="I84" s="14">
        <v>0</v>
      </c>
      <c r="J84" s="38">
        <v>0</v>
      </c>
    </row>
    <row r="85" ht="14.25" spans="1:10">
      <c r="A85" s="41"/>
      <c r="B85" s="41"/>
      <c r="C85" s="41"/>
      <c r="D85" s="41"/>
      <c r="E85" s="41"/>
      <c r="F85" s="27">
        <v>2145199</v>
      </c>
      <c r="G85" s="44" t="s">
        <v>2599</v>
      </c>
      <c r="H85" s="14">
        <v>0</v>
      </c>
      <c r="I85" s="14">
        <v>0</v>
      </c>
      <c r="J85" s="38">
        <v>0</v>
      </c>
    </row>
    <row r="86" ht="14.25" spans="1:10">
      <c r="A86" s="41"/>
      <c r="B86" s="41"/>
      <c r="C86" s="41"/>
      <c r="D86" s="41"/>
      <c r="E86" s="41"/>
      <c r="F86" s="27" t="s">
        <v>1860</v>
      </c>
      <c r="G86" s="43" t="s">
        <v>1022</v>
      </c>
      <c r="H86" s="11">
        <f t="shared" ref="H86:J86" si="17">H87</f>
        <v>0</v>
      </c>
      <c r="I86" s="11">
        <f t="shared" si="17"/>
        <v>0</v>
      </c>
      <c r="J86" s="11">
        <f t="shared" si="17"/>
        <v>0</v>
      </c>
    </row>
    <row r="87" ht="14.25" spans="1:10">
      <c r="A87" s="41"/>
      <c r="B87" s="41"/>
      <c r="C87" s="41"/>
      <c r="D87" s="41"/>
      <c r="E87" s="41"/>
      <c r="F87" s="27">
        <v>21551</v>
      </c>
      <c r="G87" s="44" t="s">
        <v>2581</v>
      </c>
      <c r="H87" s="11">
        <f t="shared" ref="H87:J87" si="18">SUM(H88:H96)</f>
        <v>0</v>
      </c>
      <c r="I87" s="11">
        <f t="shared" si="18"/>
        <v>0</v>
      </c>
      <c r="J87" s="11">
        <f t="shared" si="18"/>
        <v>0</v>
      </c>
    </row>
    <row r="88" ht="14.25" spans="1:10">
      <c r="A88" s="41"/>
      <c r="B88" s="41"/>
      <c r="C88" s="41"/>
      <c r="D88" s="41"/>
      <c r="E88" s="41"/>
      <c r="F88" s="27">
        <v>2155101</v>
      </c>
      <c r="G88" s="44" t="s">
        <v>2583</v>
      </c>
      <c r="H88" s="14">
        <v>0</v>
      </c>
      <c r="I88" s="14">
        <v>0</v>
      </c>
      <c r="J88" s="38">
        <v>0</v>
      </c>
    </row>
    <row r="89" ht="14.25" spans="1:10">
      <c r="A89" s="45"/>
      <c r="B89" s="45"/>
      <c r="C89" s="45"/>
      <c r="D89" s="45"/>
      <c r="E89" s="45"/>
      <c r="F89" s="27">
        <v>2155102</v>
      </c>
      <c r="G89" s="44" t="s">
        <v>2585</v>
      </c>
      <c r="H89" s="14">
        <v>0</v>
      </c>
      <c r="I89" s="14">
        <v>0</v>
      </c>
      <c r="J89" s="38">
        <v>0</v>
      </c>
    </row>
    <row r="90" ht="14.25" spans="1:10">
      <c r="A90" s="41"/>
      <c r="B90" s="41"/>
      <c r="C90" s="41"/>
      <c r="D90" s="41"/>
      <c r="E90" s="41"/>
      <c r="F90" s="46">
        <v>2155103</v>
      </c>
      <c r="G90" s="44" t="s">
        <v>2587</v>
      </c>
      <c r="H90" s="14">
        <v>0</v>
      </c>
      <c r="I90" s="14">
        <v>0</v>
      </c>
      <c r="J90" s="38">
        <v>0</v>
      </c>
    </row>
    <row r="91" ht="14.25" spans="1:10">
      <c r="A91" s="41"/>
      <c r="B91" s="41"/>
      <c r="C91" s="41"/>
      <c r="D91" s="41"/>
      <c r="E91" s="41"/>
      <c r="F91" s="46">
        <v>2155104</v>
      </c>
      <c r="G91" s="44" t="s">
        <v>2589</v>
      </c>
      <c r="H91" s="14">
        <v>0</v>
      </c>
      <c r="I91" s="14">
        <v>0</v>
      </c>
      <c r="J91" s="38">
        <v>0</v>
      </c>
    </row>
    <row r="92" ht="14.25" spans="1:10">
      <c r="A92" s="41"/>
      <c r="B92" s="41"/>
      <c r="C92" s="41"/>
      <c r="D92" s="41"/>
      <c r="E92" s="41"/>
      <c r="F92" s="46">
        <v>2155105</v>
      </c>
      <c r="G92" s="34" t="s">
        <v>2591</v>
      </c>
      <c r="H92" s="14">
        <v>0</v>
      </c>
      <c r="I92" s="14">
        <v>0</v>
      </c>
      <c r="J92" s="38">
        <v>0</v>
      </c>
    </row>
    <row r="93" ht="14.25" spans="1:10">
      <c r="A93" s="41"/>
      <c r="B93" s="41"/>
      <c r="C93" s="41"/>
      <c r="D93" s="41"/>
      <c r="E93" s="41"/>
      <c r="F93" s="46">
        <v>2155106</v>
      </c>
      <c r="G93" s="44" t="s">
        <v>2593</v>
      </c>
      <c r="H93" s="14">
        <v>0</v>
      </c>
      <c r="I93" s="14">
        <v>0</v>
      </c>
      <c r="J93" s="38">
        <v>0</v>
      </c>
    </row>
    <row r="94" ht="14.25" spans="1:10">
      <c r="A94" s="41"/>
      <c r="B94" s="41"/>
      <c r="C94" s="41"/>
      <c r="D94" s="41"/>
      <c r="E94" s="41"/>
      <c r="F94" s="46">
        <v>2155107</v>
      </c>
      <c r="G94" s="44" t="s">
        <v>2595</v>
      </c>
      <c r="H94" s="14">
        <v>0</v>
      </c>
      <c r="I94" s="14">
        <v>0</v>
      </c>
      <c r="J94" s="38">
        <v>0</v>
      </c>
    </row>
    <row r="95" ht="14.25" spans="1:10">
      <c r="A95" s="41"/>
      <c r="B95" s="41"/>
      <c r="C95" s="41"/>
      <c r="D95" s="41"/>
      <c r="E95" s="41"/>
      <c r="F95" s="46">
        <v>2155108</v>
      </c>
      <c r="G95" s="44" t="s">
        <v>2597</v>
      </c>
      <c r="H95" s="14">
        <v>0</v>
      </c>
      <c r="I95" s="14">
        <v>0</v>
      </c>
      <c r="J95" s="38">
        <v>0</v>
      </c>
    </row>
    <row r="96" ht="14.25" spans="1:10">
      <c r="A96" s="41"/>
      <c r="B96" s="41"/>
      <c r="C96" s="41"/>
      <c r="D96" s="41"/>
      <c r="E96" s="41"/>
      <c r="F96" s="46">
        <v>2155199</v>
      </c>
      <c r="G96" s="44" t="s">
        <v>2599</v>
      </c>
      <c r="H96" s="14">
        <v>0</v>
      </c>
      <c r="I96" s="14">
        <v>0</v>
      </c>
      <c r="J96" s="38">
        <v>0</v>
      </c>
    </row>
    <row r="97" ht="14.25" spans="1:10">
      <c r="A97" s="41"/>
      <c r="B97" s="41"/>
      <c r="C97" s="41"/>
      <c r="D97" s="41"/>
      <c r="E97" s="41"/>
      <c r="F97" s="46" t="s">
        <v>1881</v>
      </c>
      <c r="G97" s="43" t="s">
        <v>1076</v>
      </c>
      <c r="H97" s="11">
        <f t="shared" ref="H97:J97" si="19">H98</f>
        <v>0</v>
      </c>
      <c r="I97" s="11">
        <f t="shared" si="19"/>
        <v>0</v>
      </c>
      <c r="J97" s="11">
        <f t="shared" si="19"/>
        <v>0</v>
      </c>
    </row>
    <row r="98" ht="14.25" spans="1:10">
      <c r="A98" s="41"/>
      <c r="B98" s="41"/>
      <c r="C98" s="41"/>
      <c r="D98" s="41"/>
      <c r="E98" s="41"/>
      <c r="F98" s="46">
        <v>21651</v>
      </c>
      <c r="G98" s="44" t="s">
        <v>2581</v>
      </c>
      <c r="H98" s="11">
        <f t="shared" ref="H98:J98" si="20">SUM(H99:H107)</f>
        <v>0</v>
      </c>
      <c r="I98" s="11">
        <f t="shared" si="20"/>
        <v>0</v>
      </c>
      <c r="J98" s="11">
        <f t="shared" si="20"/>
        <v>0</v>
      </c>
    </row>
    <row r="99" ht="14.25" spans="1:10">
      <c r="A99" s="41"/>
      <c r="B99" s="41"/>
      <c r="C99" s="41"/>
      <c r="D99" s="41"/>
      <c r="E99" s="41"/>
      <c r="F99" s="46">
        <v>2165101</v>
      </c>
      <c r="G99" s="44" t="s">
        <v>2583</v>
      </c>
      <c r="H99" s="14">
        <v>0</v>
      </c>
      <c r="I99" s="14">
        <v>0</v>
      </c>
      <c r="J99" s="38">
        <v>0</v>
      </c>
    </row>
    <row r="100" ht="14.25" spans="1:10">
      <c r="A100" s="41"/>
      <c r="B100" s="41"/>
      <c r="C100" s="41"/>
      <c r="D100" s="41"/>
      <c r="E100" s="41"/>
      <c r="F100" s="46">
        <v>2165102</v>
      </c>
      <c r="G100" s="44" t="s">
        <v>2585</v>
      </c>
      <c r="H100" s="14">
        <v>0</v>
      </c>
      <c r="I100" s="14">
        <v>0</v>
      </c>
      <c r="J100" s="38">
        <v>0</v>
      </c>
    </row>
    <row r="101" ht="14.25" spans="1:10">
      <c r="A101" s="41"/>
      <c r="B101" s="41"/>
      <c r="C101" s="41"/>
      <c r="D101" s="41"/>
      <c r="E101" s="41"/>
      <c r="F101" s="46">
        <v>2165103</v>
      </c>
      <c r="G101" s="44" t="s">
        <v>2587</v>
      </c>
      <c r="H101" s="14">
        <v>0</v>
      </c>
      <c r="I101" s="14">
        <v>0</v>
      </c>
      <c r="J101" s="38">
        <v>0</v>
      </c>
    </row>
    <row r="102" ht="14.25" spans="1:10">
      <c r="A102" s="41"/>
      <c r="B102" s="41"/>
      <c r="C102" s="41"/>
      <c r="D102" s="41"/>
      <c r="E102" s="41"/>
      <c r="F102" s="46">
        <v>2165104</v>
      </c>
      <c r="G102" s="44" t="s">
        <v>2589</v>
      </c>
      <c r="H102" s="14">
        <v>0</v>
      </c>
      <c r="I102" s="14">
        <v>0</v>
      </c>
      <c r="J102" s="38">
        <v>0</v>
      </c>
    </row>
    <row r="103" ht="14.25" spans="1:10">
      <c r="A103" s="41"/>
      <c r="B103" s="41"/>
      <c r="C103" s="41"/>
      <c r="D103" s="41"/>
      <c r="E103" s="41"/>
      <c r="F103" s="46">
        <v>2165105</v>
      </c>
      <c r="G103" s="34" t="s">
        <v>2591</v>
      </c>
      <c r="H103" s="14">
        <v>0</v>
      </c>
      <c r="I103" s="14">
        <v>0</v>
      </c>
      <c r="J103" s="38">
        <v>0</v>
      </c>
    </row>
    <row r="104" ht="14.25" spans="1:10">
      <c r="A104" s="41"/>
      <c r="B104" s="41"/>
      <c r="C104" s="41"/>
      <c r="D104" s="41"/>
      <c r="E104" s="41"/>
      <c r="F104" s="46">
        <v>2165106</v>
      </c>
      <c r="G104" s="44" t="s">
        <v>2593</v>
      </c>
      <c r="H104" s="14">
        <v>0</v>
      </c>
      <c r="I104" s="14">
        <v>0</v>
      </c>
      <c r="J104" s="38">
        <v>0</v>
      </c>
    </row>
    <row r="105" ht="14.25" spans="1:10">
      <c r="A105" s="41"/>
      <c r="B105" s="41"/>
      <c r="C105" s="41"/>
      <c r="D105" s="41"/>
      <c r="E105" s="41"/>
      <c r="F105" s="46">
        <v>2165107</v>
      </c>
      <c r="G105" s="44" t="s">
        <v>2595</v>
      </c>
      <c r="H105" s="14">
        <v>0</v>
      </c>
      <c r="I105" s="14">
        <v>0</v>
      </c>
      <c r="J105" s="38">
        <v>0</v>
      </c>
    </row>
    <row r="106" ht="14.25" spans="1:10">
      <c r="A106" s="41"/>
      <c r="B106" s="41"/>
      <c r="C106" s="41"/>
      <c r="D106" s="41"/>
      <c r="E106" s="41"/>
      <c r="F106" s="46">
        <v>2165108</v>
      </c>
      <c r="G106" s="44" t="s">
        <v>2597</v>
      </c>
      <c r="H106" s="14">
        <v>0</v>
      </c>
      <c r="I106" s="14">
        <v>0</v>
      </c>
      <c r="J106" s="38">
        <v>0</v>
      </c>
    </row>
    <row r="107" ht="14.25" spans="1:10">
      <c r="A107" s="41"/>
      <c r="B107" s="41"/>
      <c r="C107" s="41"/>
      <c r="D107" s="41"/>
      <c r="E107" s="41"/>
      <c r="F107" s="46">
        <v>2165199</v>
      </c>
      <c r="G107" s="44" t="s">
        <v>2599</v>
      </c>
      <c r="H107" s="14">
        <v>0</v>
      </c>
      <c r="I107" s="14">
        <v>0</v>
      </c>
      <c r="J107" s="38">
        <v>0</v>
      </c>
    </row>
    <row r="108" ht="14.25" spans="1:10">
      <c r="A108" s="41"/>
      <c r="B108" s="41"/>
      <c r="C108" s="41"/>
      <c r="D108" s="41"/>
      <c r="E108" s="41"/>
      <c r="F108" s="46">
        <v>217</v>
      </c>
      <c r="G108" s="43" t="s">
        <v>1093</v>
      </c>
      <c r="H108" s="31">
        <f t="shared" ref="H108:J108" si="21">H109</f>
        <v>0</v>
      </c>
      <c r="I108" s="31">
        <f t="shared" si="21"/>
        <v>0</v>
      </c>
      <c r="J108" s="31">
        <f t="shared" si="21"/>
        <v>0</v>
      </c>
    </row>
    <row r="109" ht="14.25" spans="1:10">
      <c r="A109" s="41"/>
      <c r="B109" s="41"/>
      <c r="C109" s="41"/>
      <c r="D109" s="41"/>
      <c r="E109" s="41"/>
      <c r="F109" s="46">
        <v>21751</v>
      </c>
      <c r="G109" s="44" t="s">
        <v>2581</v>
      </c>
      <c r="H109" s="31">
        <f t="shared" ref="H109:J109" si="22">SUM(H110:H112)</f>
        <v>0</v>
      </c>
      <c r="I109" s="31">
        <f t="shared" si="22"/>
        <v>0</v>
      </c>
      <c r="J109" s="31">
        <f t="shared" si="22"/>
        <v>0</v>
      </c>
    </row>
    <row r="110" ht="14.25" spans="1:10">
      <c r="A110" s="41"/>
      <c r="B110" s="41"/>
      <c r="C110" s="41"/>
      <c r="D110" s="41"/>
      <c r="E110" s="41"/>
      <c r="F110" s="46">
        <v>2175101</v>
      </c>
      <c r="G110" s="44" t="s">
        <v>2641</v>
      </c>
      <c r="H110" s="40">
        <v>0</v>
      </c>
      <c r="I110" s="14">
        <v>0</v>
      </c>
      <c r="J110" s="38">
        <v>0</v>
      </c>
    </row>
    <row r="111" ht="14.25" spans="1:10">
      <c r="A111" s="41"/>
      <c r="B111" s="41"/>
      <c r="C111" s="41"/>
      <c r="D111" s="41"/>
      <c r="E111" s="41"/>
      <c r="F111" s="46">
        <v>2175102</v>
      </c>
      <c r="G111" s="44" t="s">
        <v>2642</v>
      </c>
      <c r="H111" s="40">
        <v>0</v>
      </c>
      <c r="I111" s="14">
        <v>0</v>
      </c>
      <c r="J111" s="38">
        <v>0</v>
      </c>
    </row>
    <row r="112" ht="14.25" spans="1:10">
      <c r="A112" s="41"/>
      <c r="B112" s="41"/>
      <c r="C112" s="41"/>
      <c r="D112" s="41"/>
      <c r="E112" s="41"/>
      <c r="F112" s="46">
        <v>2175199</v>
      </c>
      <c r="G112" s="44" t="s">
        <v>2599</v>
      </c>
      <c r="H112" s="40">
        <v>0</v>
      </c>
      <c r="I112" s="14">
        <v>0</v>
      </c>
      <c r="J112" s="38">
        <v>0</v>
      </c>
    </row>
    <row r="113" ht="14.25" spans="1:10">
      <c r="A113" s="41"/>
      <c r="B113" s="41"/>
      <c r="C113" s="41"/>
      <c r="D113" s="41"/>
      <c r="E113" s="41"/>
      <c r="F113" s="46">
        <v>229</v>
      </c>
      <c r="G113" s="47" t="s">
        <v>1289</v>
      </c>
      <c r="H113" s="31">
        <f t="shared" ref="H113:J113" si="23">H114</f>
        <v>0</v>
      </c>
      <c r="I113" s="11">
        <f t="shared" si="23"/>
        <v>0</v>
      </c>
      <c r="J113" s="11">
        <f t="shared" si="23"/>
        <v>0</v>
      </c>
    </row>
    <row r="114" ht="14.25" spans="1:10">
      <c r="A114" s="41"/>
      <c r="B114" s="41"/>
      <c r="C114" s="41"/>
      <c r="D114" s="41"/>
      <c r="E114" s="41"/>
      <c r="F114" s="46">
        <v>22951</v>
      </c>
      <c r="G114" s="48" t="s">
        <v>2581</v>
      </c>
      <c r="H114" s="11">
        <f t="shared" ref="H114:J114" si="24">SUM(H115:H123)</f>
        <v>0</v>
      </c>
      <c r="I114" s="18">
        <f t="shared" si="24"/>
        <v>0</v>
      </c>
      <c r="J114" s="11">
        <f t="shared" si="24"/>
        <v>0</v>
      </c>
    </row>
    <row r="115" ht="14.25" spans="1:10">
      <c r="A115" s="41"/>
      <c r="B115" s="41"/>
      <c r="C115" s="41"/>
      <c r="D115" s="41"/>
      <c r="E115" s="41"/>
      <c r="F115" s="46">
        <v>2295101</v>
      </c>
      <c r="G115" s="13" t="s">
        <v>2583</v>
      </c>
      <c r="H115" s="35">
        <v>0</v>
      </c>
      <c r="I115" s="14">
        <v>0</v>
      </c>
      <c r="J115" s="38">
        <v>0</v>
      </c>
    </row>
    <row r="116" ht="14.25" spans="1:10">
      <c r="A116" s="41"/>
      <c r="B116" s="41"/>
      <c r="C116" s="41"/>
      <c r="D116" s="41"/>
      <c r="E116" s="41"/>
      <c r="F116" s="46">
        <v>2295102</v>
      </c>
      <c r="G116" s="13" t="s">
        <v>2585</v>
      </c>
      <c r="H116" s="40">
        <v>0</v>
      </c>
      <c r="I116" s="14">
        <v>0</v>
      </c>
      <c r="J116" s="38">
        <v>0</v>
      </c>
    </row>
    <row r="117" ht="14.25" spans="1:10">
      <c r="A117" s="41"/>
      <c r="B117" s="41"/>
      <c r="C117" s="41"/>
      <c r="D117" s="41"/>
      <c r="E117" s="41"/>
      <c r="F117" s="46">
        <v>2295103</v>
      </c>
      <c r="G117" s="48" t="s">
        <v>2587</v>
      </c>
      <c r="H117" s="14">
        <v>0</v>
      </c>
      <c r="I117" s="37">
        <v>0</v>
      </c>
      <c r="J117" s="38">
        <v>0</v>
      </c>
    </row>
    <row r="118" ht="14.25" spans="1:10">
      <c r="A118" s="41"/>
      <c r="B118" s="41"/>
      <c r="C118" s="41"/>
      <c r="D118" s="41"/>
      <c r="E118" s="41"/>
      <c r="F118" s="46">
        <v>2295104</v>
      </c>
      <c r="G118" s="13" t="s">
        <v>2589</v>
      </c>
      <c r="H118" s="35">
        <v>0</v>
      </c>
      <c r="I118" s="14">
        <v>0</v>
      </c>
      <c r="J118" s="38">
        <v>0</v>
      </c>
    </row>
    <row r="119" ht="14.25" spans="1:10">
      <c r="A119" s="41"/>
      <c r="B119" s="41"/>
      <c r="C119" s="41"/>
      <c r="D119" s="41"/>
      <c r="E119" s="41"/>
      <c r="F119" s="46">
        <v>2295105</v>
      </c>
      <c r="G119" s="34" t="s">
        <v>2591</v>
      </c>
      <c r="H119" s="14">
        <v>0</v>
      </c>
      <c r="I119" s="14">
        <v>0</v>
      </c>
      <c r="J119" s="38">
        <v>0</v>
      </c>
    </row>
    <row r="120" ht="14.25" spans="1:10">
      <c r="A120" s="41"/>
      <c r="B120" s="41"/>
      <c r="C120" s="41"/>
      <c r="D120" s="41"/>
      <c r="E120" s="41"/>
      <c r="F120" s="46">
        <v>2295106</v>
      </c>
      <c r="G120" s="13" t="s">
        <v>2593</v>
      </c>
      <c r="H120" s="14">
        <v>0</v>
      </c>
      <c r="I120" s="14">
        <v>0</v>
      </c>
      <c r="J120" s="38">
        <v>0</v>
      </c>
    </row>
    <row r="121" ht="14.25" spans="1:10">
      <c r="A121" s="41"/>
      <c r="B121" s="41"/>
      <c r="C121" s="41"/>
      <c r="D121" s="41"/>
      <c r="E121" s="41"/>
      <c r="F121" s="46">
        <v>2295107</v>
      </c>
      <c r="G121" s="13" t="s">
        <v>2595</v>
      </c>
      <c r="H121" s="14">
        <v>0</v>
      </c>
      <c r="I121" s="14">
        <v>0</v>
      </c>
      <c r="J121" s="38">
        <v>0</v>
      </c>
    </row>
    <row r="122" ht="14.25" spans="1:10">
      <c r="A122" s="41"/>
      <c r="B122" s="41"/>
      <c r="C122" s="41"/>
      <c r="D122" s="41"/>
      <c r="E122" s="41"/>
      <c r="F122" s="46">
        <v>2295108</v>
      </c>
      <c r="G122" s="13" t="s">
        <v>2597</v>
      </c>
      <c r="H122" s="14">
        <v>0</v>
      </c>
      <c r="I122" s="14">
        <v>0</v>
      </c>
      <c r="J122" s="38">
        <v>0</v>
      </c>
    </row>
    <row r="123" ht="14.25" spans="1:10">
      <c r="A123" s="41"/>
      <c r="B123" s="41"/>
      <c r="C123" s="41"/>
      <c r="D123" s="41"/>
      <c r="E123" s="41"/>
      <c r="F123" s="46">
        <v>2295199</v>
      </c>
      <c r="G123" s="13" t="s">
        <v>2599</v>
      </c>
      <c r="H123" s="14">
        <v>0</v>
      </c>
      <c r="I123" s="14">
        <v>0</v>
      </c>
      <c r="J123" s="38">
        <v>0</v>
      </c>
    </row>
  </sheetData>
  <mergeCells count="3">
    <mergeCell ref="A1:J1"/>
    <mergeCell ref="A2:J2"/>
    <mergeCell ref="A3:J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selection activeCell="A1" sqref="$A1:$XFD1048576"/>
    </sheetView>
  </sheetViews>
  <sheetFormatPr defaultColWidth="9.15" defaultRowHeight="14.25"/>
  <cols>
    <col min="1" max="1" width="30" style="22" customWidth="1"/>
    <col min="2" max="2" width="10.75" style="22" customWidth="1"/>
    <col min="3" max="3" width="11" style="22" customWidth="1"/>
    <col min="4" max="8" width="12.75" style="22" customWidth="1"/>
    <col min="9" max="9" width="29.75" style="22" customWidth="1"/>
    <col min="10" max="10" width="10.625" style="22" customWidth="1"/>
    <col min="11" max="11" width="10.9916666666667" style="22" customWidth="1"/>
    <col min="12" max="15" width="11" style="22" customWidth="1"/>
    <col min="16" max="16" width="12.125" style="22" customWidth="1"/>
    <col min="17" max="17" width="11" style="22" customWidth="1"/>
    <col min="18" max="256" width="9.15" style="22" customWidth="1"/>
    <col min="257" max="16384" width="9.15" style="22"/>
  </cols>
  <sheetData>
    <row r="1" s="22" customFormat="1" ht="34" customHeight="1" spans="1:17">
      <c r="A1" s="1" t="s">
        <v>2644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2" customFormat="1" ht="16.95" customHeight="1" spans="1:17">
      <c r="A2" s="2" t="s">
        <v>2645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22" customFormat="1" ht="16.95" customHeight="1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="22" customFormat="1" ht="26.25" customHeight="1" spans="1:17">
      <c r="A4" s="4" t="s">
        <v>1279</v>
      </c>
      <c r="B4" s="5" t="s">
        <v>2646</v>
      </c>
      <c r="C4" s="4"/>
      <c r="D4" s="5" t="s">
        <v>166</v>
      </c>
      <c r="E4" s="4" t="s">
        <v>60</v>
      </c>
      <c r="F4" s="4" t="s">
        <v>112</v>
      </c>
      <c r="G4" s="4" t="s">
        <v>114</v>
      </c>
      <c r="H4" s="6" t="s">
        <v>124</v>
      </c>
      <c r="I4" s="4" t="s">
        <v>1279</v>
      </c>
      <c r="J4" s="5" t="s">
        <v>2647</v>
      </c>
      <c r="K4" s="4"/>
      <c r="L4" s="16" t="s">
        <v>61</v>
      </c>
      <c r="M4" s="4" t="s">
        <v>125</v>
      </c>
      <c r="N4" s="4" t="s">
        <v>115</v>
      </c>
      <c r="O4" s="4" t="s">
        <v>113</v>
      </c>
      <c r="P4" s="4" t="s">
        <v>2648</v>
      </c>
      <c r="Q4" s="4" t="s">
        <v>172</v>
      </c>
    </row>
    <row r="5" s="22" customFormat="1" ht="26.35" customHeight="1" spans="1:17">
      <c r="A5" s="7"/>
      <c r="B5" s="8" t="s">
        <v>2575</v>
      </c>
      <c r="C5" s="7" t="s">
        <v>3</v>
      </c>
      <c r="D5" s="8"/>
      <c r="E5" s="7"/>
      <c r="F5" s="7"/>
      <c r="G5" s="7"/>
      <c r="H5" s="9"/>
      <c r="I5" s="7"/>
      <c r="J5" s="8" t="s">
        <v>2575</v>
      </c>
      <c r="K5" s="7" t="s">
        <v>3</v>
      </c>
      <c r="L5" s="17"/>
      <c r="M5" s="7"/>
      <c r="N5" s="7"/>
      <c r="O5" s="7"/>
      <c r="P5" s="7"/>
      <c r="Q5" s="7"/>
    </row>
    <row r="6" s="22" customFormat="1" ht="16.9" customHeight="1" spans="1:17">
      <c r="A6" s="10" t="s">
        <v>2649</v>
      </c>
      <c r="B6" s="11">
        <f t="shared" ref="B6:H6" si="0">SUM(B7:B14)</f>
        <v>18491</v>
      </c>
      <c r="C6" s="11">
        <f t="shared" si="0"/>
        <v>26583</v>
      </c>
      <c r="D6" s="11">
        <f t="shared" si="0"/>
        <v>28783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2">
        <f t="shared" si="0"/>
        <v>0</v>
      </c>
      <c r="I6" s="10" t="s">
        <v>2650</v>
      </c>
      <c r="J6" s="11">
        <f t="shared" ref="J6:O6" si="1">SUM(J7:J14)</f>
        <v>14744</v>
      </c>
      <c r="K6" s="11">
        <f t="shared" si="1"/>
        <v>18584</v>
      </c>
      <c r="L6" s="11">
        <f t="shared" si="1"/>
        <v>0</v>
      </c>
      <c r="M6" s="11">
        <f t="shared" si="1"/>
        <v>0</v>
      </c>
      <c r="N6" s="11">
        <f t="shared" si="1"/>
        <v>68</v>
      </c>
      <c r="O6" s="11">
        <f t="shared" si="1"/>
        <v>0</v>
      </c>
      <c r="P6" s="11">
        <f>P13</f>
        <v>0</v>
      </c>
      <c r="Q6" s="18">
        <f t="shared" ref="Q6:Q14" si="2">SUM(C6:H6)-SUM(K6:P6)</f>
        <v>36714</v>
      </c>
    </row>
    <row r="7" s="22" customFormat="1" ht="16.9" customHeight="1" spans="1:17">
      <c r="A7" s="13" t="s">
        <v>2651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3" t="s">
        <v>2652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9">
        <f t="shared" si="2"/>
        <v>0</v>
      </c>
    </row>
    <row r="8" s="22" customFormat="1" ht="17" customHeight="1" spans="1:17">
      <c r="A8" s="13" t="s">
        <v>2653</v>
      </c>
      <c r="B8" s="14">
        <v>0</v>
      </c>
      <c r="C8" s="14">
        <v>2846</v>
      </c>
      <c r="D8" s="14">
        <v>2465</v>
      </c>
      <c r="E8" s="14">
        <v>0</v>
      </c>
      <c r="F8" s="14">
        <v>0</v>
      </c>
      <c r="G8" s="14">
        <v>0</v>
      </c>
      <c r="H8" s="15">
        <v>0</v>
      </c>
      <c r="I8" s="13" t="s">
        <v>2654</v>
      </c>
      <c r="J8" s="14">
        <v>0</v>
      </c>
      <c r="K8" s="14">
        <v>1780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9">
        <f t="shared" si="2"/>
        <v>3531</v>
      </c>
    </row>
    <row r="9" s="22" customFormat="1" ht="16.9" customHeight="1" spans="1:17">
      <c r="A9" s="13" t="s">
        <v>2655</v>
      </c>
      <c r="B9" s="14">
        <v>3646</v>
      </c>
      <c r="C9" s="14">
        <v>4600</v>
      </c>
      <c r="D9" s="14">
        <v>5861</v>
      </c>
      <c r="E9" s="14">
        <v>0</v>
      </c>
      <c r="F9" s="14">
        <v>0</v>
      </c>
      <c r="G9" s="14">
        <v>0</v>
      </c>
      <c r="H9" s="15">
        <v>0</v>
      </c>
      <c r="I9" s="13" t="s">
        <v>2656</v>
      </c>
      <c r="J9" s="14">
        <v>2693</v>
      </c>
      <c r="K9" s="14">
        <v>3822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8">
        <f t="shared" si="2"/>
        <v>6639</v>
      </c>
    </row>
    <row r="10" s="22" customFormat="1" ht="16.9" customHeight="1" spans="1:17">
      <c r="A10" s="13" t="s">
        <v>2657</v>
      </c>
      <c r="B10" s="14">
        <v>4524</v>
      </c>
      <c r="C10" s="14">
        <v>6064</v>
      </c>
      <c r="D10" s="14">
        <v>8560</v>
      </c>
      <c r="E10" s="14">
        <v>0</v>
      </c>
      <c r="F10" s="14">
        <v>0</v>
      </c>
      <c r="G10" s="14">
        <v>0</v>
      </c>
      <c r="H10" s="15">
        <v>0</v>
      </c>
      <c r="I10" s="13" t="s">
        <v>2658</v>
      </c>
      <c r="J10" s="14">
        <v>3693</v>
      </c>
      <c r="K10" s="14">
        <v>4471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8">
        <f t="shared" si="2"/>
        <v>10153</v>
      </c>
    </row>
    <row r="11" s="22" customFormat="1" ht="16.9" customHeight="1" spans="1:17">
      <c r="A11" s="13" t="s">
        <v>2659</v>
      </c>
      <c r="B11" s="14">
        <v>9171</v>
      </c>
      <c r="C11" s="14">
        <v>11667</v>
      </c>
      <c r="D11" s="14">
        <v>6489</v>
      </c>
      <c r="E11" s="14">
        <v>0</v>
      </c>
      <c r="F11" s="14">
        <v>0</v>
      </c>
      <c r="G11" s="14">
        <v>0</v>
      </c>
      <c r="H11" s="15">
        <v>0</v>
      </c>
      <c r="I11" s="13" t="s">
        <v>2660</v>
      </c>
      <c r="J11" s="14">
        <v>7799</v>
      </c>
      <c r="K11" s="14">
        <v>7791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20">
        <f t="shared" si="2"/>
        <v>10365</v>
      </c>
    </row>
    <row r="12" s="22" customFormat="1" ht="16.9" customHeight="1" spans="1:17">
      <c r="A12" s="13" t="s">
        <v>2661</v>
      </c>
      <c r="B12" s="14">
        <v>285</v>
      </c>
      <c r="C12" s="14">
        <v>454</v>
      </c>
      <c r="D12" s="14">
        <v>998</v>
      </c>
      <c r="E12" s="14">
        <v>0</v>
      </c>
      <c r="F12" s="14">
        <v>0</v>
      </c>
      <c r="G12" s="14">
        <v>0</v>
      </c>
      <c r="H12" s="15">
        <v>0</v>
      </c>
      <c r="I12" s="13" t="s">
        <v>2662</v>
      </c>
      <c r="J12" s="14">
        <v>345</v>
      </c>
      <c r="K12" s="14">
        <v>385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8">
        <f t="shared" si="2"/>
        <v>1067</v>
      </c>
    </row>
    <row r="13" s="22" customFormat="1" ht="16.9" customHeight="1" spans="1:17">
      <c r="A13" s="13" t="s">
        <v>2663</v>
      </c>
      <c r="B13" s="14">
        <v>684</v>
      </c>
      <c r="C13" s="14">
        <v>764</v>
      </c>
      <c r="D13" s="14">
        <v>3848</v>
      </c>
      <c r="E13" s="14">
        <v>0</v>
      </c>
      <c r="F13" s="14">
        <v>0</v>
      </c>
      <c r="G13" s="14">
        <v>0</v>
      </c>
      <c r="H13" s="15">
        <v>0</v>
      </c>
      <c r="I13" s="13" t="s">
        <v>2664</v>
      </c>
      <c r="J13" s="14">
        <v>77</v>
      </c>
      <c r="K13" s="14">
        <v>94</v>
      </c>
      <c r="L13" s="14">
        <v>0</v>
      </c>
      <c r="M13" s="14">
        <v>0</v>
      </c>
      <c r="N13" s="14">
        <v>68</v>
      </c>
      <c r="O13" s="14">
        <v>0</v>
      </c>
      <c r="P13" s="14">
        <v>0</v>
      </c>
      <c r="Q13" s="21">
        <f t="shared" si="2"/>
        <v>4450</v>
      </c>
    </row>
    <row r="14" s="22" customFormat="1" ht="16.9" customHeight="1" spans="1:17">
      <c r="A14" s="13" t="s">
        <v>2665</v>
      </c>
      <c r="B14" s="14">
        <v>181</v>
      </c>
      <c r="C14" s="14">
        <v>188</v>
      </c>
      <c r="D14" s="14">
        <v>562</v>
      </c>
      <c r="E14" s="14">
        <v>0</v>
      </c>
      <c r="F14" s="14">
        <v>0</v>
      </c>
      <c r="G14" s="14">
        <v>0</v>
      </c>
      <c r="H14" s="15">
        <v>0</v>
      </c>
      <c r="I14" s="13" t="s">
        <v>2666</v>
      </c>
      <c r="J14" s="14">
        <v>137</v>
      </c>
      <c r="K14" s="14">
        <v>241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8">
        <f t="shared" si="2"/>
        <v>509</v>
      </c>
    </row>
  </sheetData>
  <mergeCells count="18">
    <mergeCell ref="A1:Q1"/>
    <mergeCell ref="A2:Q2"/>
    <mergeCell ref="A3:Q3"/>
    <mergeCell ref="B4:C4"/>
    <mergeCell ref="J4:K4"/>
    <mergeCell ref="A4:A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  <mergeCell ref="P4:P5"/>
    <mergeCell ref="Q4:Q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tabSelected="1" workbookViewId="0">
      <selection activeCell="O24" sqref="O24"/>
    </sheetView>
  </sheetViews>
  <sheetFormatPr defaultColWidth="9" defaultRowHeight="13.5"/>
  <sheetData>
    <row r="1" ht="22.5" spans="1:17">
      <c r="A1" s="1" t="s">
        <v>2667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2645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 t="s">
        <v>1279</v>
      </c>
      <c r="B4" s="5" t="s">
        <v>2646</v>
      </c>
      <c r="C4" s="4"/>
      <c r="D4" s="5" t="s">
        <v>166</v>
      </c>
      <c r="E4" s="4" t="s">
        <v>60</v>
      </c>
      <c r="F4" s="4" t="s">
        <v>112</v>
      </c>
      <c r="G4" s="4" t="s">
        <v>114</v>
      </c>
      <c r="H4" s="6" t="s">
        <v>124</v>
      </c>
      <c r="I4" s="4" t="s">
        <v>1279</v>
      </c>
      <c r="J4" s="5" t="s">
        <v>2647</v>
      </c>
      <c r="K4" s="4"/>
      <c r="L4" s="16" t="s">
        <v>61</v>
      </c>
      <c r="M4" s="4" t="s">
        <v>125</v>
      </c>
      <c r="N4" s="4" t="s">
        <v>115</v>
      </c>
      <c r="O4" s="4" t="s">
        <v>113</v>
      </c>
      <c r="P4" s="4" t="s">
        <v>2648</v>
      </c>
      <c r="Q4" s="4" t="s">
        <v>172</v>
      </c>
    </row>
    <row r="5" spans="1:17">
      <c r="A5" s="7"/>
      <c r="B5" s="8" t="s">
        <v>2575</v>
      </c>
      <c r="C5" s="7" t="s">
        <v>3</v>
      </c>
      <c r="D5" s="8"/>
      <c r="E5" s="7"/>
      <c r="F5" s="7"/>
      <c r="G5" s="7"/>
      <c r="H5" s="9"/>
      <c r="I5" s="7"/>
      <c r="J5" s="8" t="s">
        <v>2575</v>
      </c>
      <c r="K5" s="7" t="s">
        <v>3</v>
      </c>
      <c r="L5" s="17"/>
      <c r="M5" s="7"/>
      <c r="N5" s="7"/>
      <c r="O5" s="7"/>
      <c r="P5" s="7"/>
      <c r="Q5" s="7"/>
    </row>
    <row r="6" spans="1:17">
      <c r="A6" s="10" t="s">
        <v>2649</v>
      </c>
      <c r="B6" s="11">
        <f t="shared" ref="B6:H6" si="0">SUM(B7:B14)</f>
        <v>6242</v>
      </c>
      <c r="C6" s="11">
        <f t="shared" si="0"/>
        <v>9845</v>
      </c>
      <c r="D6" s="11">
        <f t="shared" si="0"/>
        <v>19583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2">
        <f t="shared" si="0"/>
        <v>0</v>
      </c>
      <c r="I6" s="10" t="s">
        <v>2650</v>
      </c>
      <c r="J6" s="11">
        <f t="shared" ref="J6:O6" si="1">SUM(J7:J14)</f>
        <v>3734</v>
      </c>
      <c r="K6" s="11">
        <f t="shared" si="1"/>
        <v>4773</v>
      </c>
      <c r="L6" s="11">
        <f t="shared" si="1"/>
        <v>0</v>
      </c>
      <c r="M6" s="11">
        <f t="shared" si="1"/>
        <v>0</v>
      </c>
      <c r="N6" s="11">
        <f t="shared" si="1"/>
        <v>68</v>
      </c>
      <c r="O6" s="11">
        <f t="shared" si="1"/>
        <v>0</v>
      </c>
      <c r="P6" s="11">
        <f>P13</f>
        <v>0</v>
      </c>
      <c r="Q6" s="18">
        <f t="shared" ref="Q6:Q14" si="2">SUM(C6:H6)-SUM(K6:P6)</f>
        <v>24587</v>
      </c>
    </row>
    <row r="7" spans="1:17">
      <c r="A7" s="13" t="s">
        <v>2651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3" t="s">
        <v>2652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9">
        <f t="shared" si="2"/>
        <v>0</v>
      </c>
    </row>
    <row r="8" spans="1:17">
      <c r="A8" s="13" t="s">
        <v>2653</v>
      </c>
      <c r="B8" s="14">
        <v>0</v>
      </c>
      <c r="C8" s="14">
        <v>1425</v>
      </c>
      <c r="D8" s="14">
        <v>2465</v>
      </c>
      <c r="E8" s="14">
        <v>0</v>
      </c>
      <c r="F8" s="14">
        <v>0</v>
      </c>
      <c r="G8" s="14">
        <v>0</v>
      </c>
      <c r="H8" s="15">
        <v>0</v>
      </c>
      <c r="I8" s="13" t="s">
        <v>2654</v>
      </c>
      <c r="J8" s="14">
        <v>0</v>
      </c>
      <c r="K8" s="14">
        <v>359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9">
        <f t="shared" si="2"/>
        <v>3531</v>
      </c>
    </row>
    <row r="9" spans="1:17">
      <c r="A9" s="13" t="s">
        <v>2655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3" t="s">
        <v>2656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8">
        <f t="shared" si="2"/>
        <v>0</v>
      </c>
    </row>
    <row r="10" spans="1:17">
      <c r="A10" s="13" t="s">
        <v>2657</v>
      </c>
      <c r="B10" s="14">
        <v>3262</v>
      </c>
      <c r="C10" s="14">
        <v>4741</v>
      </c>
      <c r="D10" s="14">
        <v>7570</v>
      </c>
      <c r="E10" s="14">
        <v>0</v>
      </c>
      <c r="F10" s="14">
        <v>0</v>
      </c>
      <c r="G10" s="14">
        <v>0</v>
      </c>
      <c r="H10" s="15">
        <v>0</v>
      </c>
      <c r="I10" s="13" t="s">
        <v>2658</v>
      </c>
      <c r="J10" s="14">
        <v>2533</v>
      </c>
      <c r="K10" s="14">
        <v>2732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8">
        <f t="shared" si="2"/>
        <v>9579</v>
      </c>
    </row>
    <row r="11" spans="1:17">
      <c r="A11" s="13" t="s">
        <v>2659</v>
      </c>
      <c r="B11" s="14">
        <v>1918</v>
      </c>
      <c r="C11" s="14">
        <v>2350</v>
      </c>
      <c r="D11" s="14">
        <v>4460</v>
      </c>
      <c r="E11" s="14">
        <v>0</v>
      </c>
      <c r="F11" s="14">
        <v>0</v>
      </c>
      <c r="G11" s="14">
        <v>0</v>
      </c>
      <c r="H11" s="15">
        <v>0</v>
      </c>
      <c r="I11" s="13" t="s">
        <v>2660</v>
      </c>
      <c r="J11" s="14">
        <v>699</v>
      </c>
      <c r="K11" s="14">
        <v>1029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20">
        <f t="shared" si="2"/>
        <v>5781</v>
      </c>
    </row>
    <row r="12" spans="1:17">
      <c r="A12" s="13" t="s">
        <v>2661</v>
      </c>
      <c r="B12" s="14">
        <v>232</v>
      </c>
      <c r="C12" s="14">
        <v>413</v>
      </c>
      <c r="D12" s="14">
        <v>822</v>
      </c>
      <c r="E12" s="14">
        <v>0</v>
      </c>
      <c r="F12" s="14">
        <v>0</v>
      </c>
      <c r="G12" s="14">
        <v>0</v>
      </c>
      <c r="H12" s="15">
        <v>0</v>
      </c>
      <c r="I12" s="13" t="s">
        <v>2662</v>
      </c>
      <c r="J12" s="14">
        <v>295</v>
      </c>
      <c r="K12" s="14">
        <v>333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8">
        <f t="shared" si="2"/>
        <v>902</v>
      </c>
    </row>
    <row r="13" spans="1:17">
      <c r="A13" s="13" t="s">
        <v>2663</v>
      </c>
      <c r="B13" s="14">
        <v>684</v>
      </c>
      <c r="C13" s="14">
        <v>764</v>
      </c>
      <c r="D13" s="14">
        <v>3848</v>
      </c>
      <c r="E13" s="14">
        <v>0</v>
      </c>
      <c r="F13" s="14">
        <v>0</v>
      </c>
      <c r="G13" s="14">
        <v>0</v>
      </c>
      <c r="H13" s="15">
        <v>0</v>
      </c>
      <c r="I13" s="13" t="s">
        <v>2664</v>
      </c>
      <c r="J13" s="14">
        <v>77</v>
      </c>
      <c r="K13" s="14">
        <v>94</v>
      </c>
      <c r="L13" s="14">
        <v>0</v>
      </c>
      <c r="M13" s="14">
        <v>0</v>
      </c>
      <c r="N13" s="14">
        <v>68</v>
      </c>
      <c r="O13" s="14">
        <v>0</v>
      </c>
      <c r="P13" s="14">
        <v>0</v>
      </c>
      <c r="Q13" s="21">
        <f t="shared" si="2"/>
        <v>4450</v>
      </c>
    </row>
    <row r="14" spans="1:17">
      <c r="A14" s="13" t="s">
        <v>2665</v>
      </c>
      <c r="B14" s="14">
        <v>146</v>
      </c>
      <c r="C14" s="14">
        <v>152</v>
      </c>
      <c r="D14" s="14">
        <v>418</v>
      </c>
      <c r="E14" s="14">
        <v>0</v>
      </c>
      <c r="F14" s="14">
        <v>0</v>
      </c>
      <c r="G14" s="14">
        <v>0</v>
      </c>
      <c r="H14" s="15">
        <v>0</v>
      </c>
      <c r="I14" s="13" t="s">
        <v>2666</v>
      </c>
      <c r="J14" s="14">
        <v>130</v>
      </c>
      <c r="K14" s="14">
        <v>226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8">
        <f t="shared" si="2"/>
        <v>344</v>
      </c>
    </row>
  </sheetData>
  <mergeCells count="18">
    <mergeCell ref="A1:Q1"/>
    <mergeCell ref="A2:Q2"/>
    <mergeCell ref="A3:Q3"/>
    <mergeCell ref="B4:C4"/>
    <mergeCell ref="J4:K4"/>
    <mergeCell ref="A4:A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  <mergeCell ref="P4:P5"/>
    <mergeCell ref="Q4:Q5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一般公共预算收支表（全辖）</vt:lpstr>
      <vt:lpstr>一般公共预算收支表（本级）</vt:lpstr>
      <vt:lpstr>转移性收支决算表（全辖）</vt:lpstr>
      <vt:lpstr>一般公共预算支出项级明细（本级）</vt:lpstr>
      <vt:lpstr>一般公共预算财政拨款基本支出明细表（本级）</vt:lpstr>
      <vt:lpstr>“三公”经费及会议费支出情况表（本级）</vt:lpstr>
      <vt:lpstr>政府性基金收支及结余情况表（全辖）</vt:lpstr>
      <vt:lpstr>一般公共预算支出经济分类表（本级）</vt:lpstr>
      <vt:lpstr>全辖国有资本经营收支</vt:lpstr>
      <vt:lpstr>本级国有资本经营收支表</vt:lpstr>
      <vt:lpstr>全辖社保基金收支表</vt:lpstr>
      <vt:lpstr>本级社保基金收支表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2016-05-16T06:19:00Z</dcterms:created>
  <dcterms:modified xsi:type="dcterms:W3CDTF">2016-12-29T03:02:33Z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